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ziska/Dropbox/0_FF_VR_TP_Leitungstreffen/LT 2023/Merkblatt neu/"/>
    </mc:Choice>
  </mc:AlternateContent>
  <xr:revisionPtr revIDLastSave="0" documentId="13_ncr:1_{5E2B8DBA-F079-D648-8B3C-D6986CE9C0BA}" xr6:coauthVersionLast="47" xr6:coauthVersionMax="47" xr10:uidLastSave="{00000000-0000-0000-0000-000000000000}"/>
  <bookViews>
    <workbookView xWindow="1800" yWindow="500" windowWidth="27000" windowHeight="17500" xr2:uid="{8DF0FFDB-C612-F443-B44E-D6AE9A5B48E6}"/>
  </bookViews>
  <sheets>
    <sheet name="Liste Kinder mit erhöhtem BB" sheetId="3" r:id="rId1"/>
    <sheet name="Planung Beispiel zum Abändern" sheetId="2" r:id="rId2"/>
    <sheet name="Planung leere Vorlage" sheetId="8" r:id="rId3"/>
    <sheet name="Dokumentation Förderung Vorlag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3" l="1"/>
  <c r="N46" i="3" s="1"/>
  <c r="R18" i="3" l="1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Q27" i="3"/>
  <c r="N27" i="3" s="1"/>
  <c r="Q28" i="3"/>
  <c r="N28" i="3" s="1"/>
  <c r="Q29" i="3"/>
  <c r="N29" i="3" s="1"/>
  <c r="Q30" i="3"/>
  <c r="N30" i="3" s="1"/>
  <c r="Q31" i="3"/>
  <c r="N31" i="3" s="1"/>
  <c r="Q32" i="3"/>
  <c r="N32" i="3" s="1"/>
  <c r="Q33" i="3"/>
  <c r="N33" i="3" s="1"/>
  <c r="Q34" i="3"/>
  <c r="N34" i="3" s="1"/>
  <c r="Q35" i="3"/>
  <c r="N35" i="3" s="1"/>
  <c r="Q36" i="3"/>
  <c r="N36" i="3" s="1"/>
  <c r="Q37" i="3"/>
  <c r="N37" i="3" s="1"/>
  <c r="Q38" i="3"/>
  <c r="N38" i="3" s="1"/>
  <c r="Q39" i="3"/>
  <c r="N39" i="3" s="1"/>
  <c r="Q14" i="3" l="1"/>
  <c r="R14" i="3"/>
  <c r="Q15" i="3"/>
  <c r="R15" i="3"/>
  <c r="Q16" i="3"/>
  <c r="R16" i="3"/>
  <c r="Q17" i="3"/>
  <c r="R17" i="3"/>
  <c r="Q18" i="3"/>
  <c r="N18" i="3" s="1"/>
  <c r="Q19" i="3"/>
  <c r="N19" i="3" s="1"/>
  <c r="Q20" i="3"/>
  <c r="N20" i="3" s="1"/>
  <c r="Q21" i="3"/>
  <c r="N21" i="3" s="1"/>
  <c r="Q22" i="3"/>
  <c r="N22" i="3" s="1"/>
  <c r="Q23" i="3"/>
  <c r="N23" i="3" s="1"/>
  <c r="Q24" i="3"/>
  <c r="N24" i="3" s="1"/>
  <c r="Q25" i="3"/>
  <c r="N25" i="3" s="1"/>
  <c r="Q26" i="3"/>
  <c r="N26" i="3" s="1"/>
  <c r="Q13" i="3"/>
  <c r="R13" i="3"/>
  <c r="N17" i="3" l="1"/>
  <c r="N15" i="3"/>
  <c r="N16" i="3"/>
  <c r="N13" i="3"/>
  <c r="N14" i="3"/>
  <c r="E45" i="8"/>
  <c r="E44" i="8"/>
  <c r="E43" i="8"/>
  <c r="E42" i="8"/>
  <c r="E38" i="8"/>
  <c r="E37" i="8"/>
  <c r="E36" i="8"/>
  <c r="E35" i="8"/>
  <c r="E34" i="8"/>
  <c r="E33" i="8"/>
  <c r="E32" i="8"/>
  <c r="E31" i="8"/>
  <c r="E30" i="8"/>
  <c r="E29" i="8"/>
  <c r="E25" i="8"/>
  <c r="E24" i="8"/>
  <c r="E23" i="8"/>
  <c r="E22" i="8"/>
  <c r="E18" i="8"/>
  <c r="E17" i="8"/>
  <c r="E16" i="8"/>
  <c r="E15" i="8"/>
  <c r="E14" i="8"/>
  <c r="G9" i="8"/>
  <c r="E24" i="2"/>
  <c r="E23" i="2"/>
  <c r="E22" i="2"/>
  <c r="E17" i="2"/>
  <c r="E18" i="2"/>
  <c r="G14" i="8" l="1"/>
  <c r="G15" i="8" s="1"/>
  <c r="G16" i="8" s="1"/>
  <c r="G17" i="8" s="1"/>
  <c r="G18" i="8" s="1"/>
  <c r="G22" i="8" s="1"/>
  <c r="G23" i="8" s="1"/>
  <c r="G24" i="8" s="1"/>
  <c r="G25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42" i="8" s="1"/>
  <c r="G43" i="8" s="1"/>
  <c r="G44" i="8" s="1"/>
  <c r="G45" i="8" s="1"/>
  <c r="G47" i="8" s="1"/>
  <c r="G49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7" i="8" s="1"/>
  <c r="E25" i="2"/>
  <c r="E16" i="2"/>
  <c r="E15" i="2"/>
  <c r="E14" i="2"/>
  <c r="G9" i="2"/>
  <c r="E44" i="2"/>
  <c r="E45" i="2"/>
  <c r="E43" i="2"/>
  <c r="E38" i="2"/>
  <c r="E37" i="2"/>
  <c r="E36" i="2"/>
  <c r="E35" i="2"/>
  <c r="E34" i="2"/>
  <c r="E42" i="2"/>
  <c r="E33" i="2"/>
  <c r="E32" i="2"/>
  <c r="E31" i="2"/>
  <c r="E30" i="2"/>
  <c r="E29" i="2"/>
  <c r="N42" i="3" l="1"/>
  <c r="G14" i="2"/>
  <c r="G15" i="2" s="1"/>
  <c r="G16" i="2" l="1"/>
  <c r="G17" i="2" l="1"/>
  <c r="G18" i="2" s="1"/>
  <c r="G22" i="2" s="1"/>
  <c r="G23" i="2" s="1"/>
  <c r="G24" i="2" s="1"/>
  <c r="G25" i="2" s="1"/>
  <c r="G29" i="2" s="1"/>
  <c r="G30" i="2" s="1"/>
  <c r="G31" i="2" s="1"/>
  <c r="G32" i="2" s="1"/>
  <c r="G33" i="2" s="1"/>
  <c r="G34" i="2" s="1"/>
  <c r="G35" i="2" s="1"/>
  <c r="G36" i="2" l="1"/>
  <c r="G37" i="2" s="1"/>
  <c r="G38" i="2" s="1"/>
  <c r="G42" i="2" s="1"/>
  <c r="G43" i="2" s="1"/>
  <c r="G44" i="2" l="1"/>
  <c r="G45" i="2" s="1"/>
  <c r="G47" i="2" s="1"/>
  <c r="G49" i="2" l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7" i="2" s="1"/>
</calcChain>
</file>

<file path=xl/sharedStrings.xml><?xml version="1.0" encoding="utf-8"?>
<sst xmlns="http://schemas.openxmlformats.org/spreadsheetml/2006/main" count="337" uniqueCount="88">
  <si>
    <t>Pippi Langstrumpf</t>
  </si>
  <si>
    <t>Anzahl Kinder mit erhöhtem Betreuungsbedarf</t>
  </si>
  <si>
    <t>Anzahl Betreuungspersonen, welche die Kinder fördern</t>
  </si>
  <si>
    <t>Gezielte Förderung</t>
  </si>
  <si>
    <t>Gespräch mit Eltern</t>
  </si>
  <si>
    <t>Gespräch mit Klassenlehrperson</t>
  </si>
  <si>
    <t>Gespräch mit Fachpersonen wie HP, SSA, Sozialdienst</t>
  </si>
  <si>
    <t>Dokumentation führen</t>
  </si>
  <si>
    <t>h/Schuljahr/Kind</t>
  </si>
  <si>
    <t>h/Quartal/BP</t>
  </si>
  <si>
    <t>h/Jahr</t>
  </si>
  <si>
    <t>h/Woche</t>
  </si>
  <si>
    <t>h</t>
  </si>
  <si>
    <t>Zwischensaldo</t>
  </si>
  <si>
    <t>noch zur Verfügung stehende Stunden</t>
  </si>
  <si>
    <t xml:space="preserve">Einsatz von zusätzlichen Betreuungspersonen </t>
  </si>
  <si>
    <t>Montag Nachmittag Hausaufgabenzeit (1 Person 15.30-17.00)</t>
  </si>
  <si>
    <t>Fachliteratur lesen, Beratung durch Fachperson (SSA, HP, ...)</t>
  </si>
  <si>
    <t>Fachaustausch</t>
  </si>
  <si>
    <t>h/SJ</t>
  </si>
  <si>
    <t>Endsaldo</t>
  </si>
  <si>
    <t>Anzahl Schulwochen/Jahr</t>
  </si>
  <si>
    <t>Einsatzplanung zusätzlicher Zeitressourcen aufgrund von erhöhtem Betreuungsbedarf</t>
  </si>
  <si>
    <t>Schuljahr</t>
  </si>
  <si>
    <t>Klasse</t>
  </si>
  <si>
    <t>Beeinträchtigung von Abläufen und Aktivitäten in der TS</t>
  </si>
  <si>
    <t>Grosse Lücken in Kompetenzbereichen</t>
  </si>
  <si>
    <t>Selbst- oder Fremdgefährdung</t>
  </si>
  <si>
    <t>Vorname, Name</t>
  </si>
  <si>
    <t>Angemeldete Stunden pro Woche</t>
  </si>
  <si>
    <t>Zuteilung erhöhter Betreuungsfaktor</t>
  </si>
  <si>
    <t>Funktion</t>
  </si>
  <si>
    <t>Verantwortliche Person (Name, Vorname)</t>
  </si>
  <si>
    <t>Schulwochen/Jahr</t>
  </si>
  <si>
    <t>zugeteilte Betreuungsperson</t>
  </si>
  <si>
    <t>Das Total der zusätzlichen Zeitressourcen in das Formular "Planung" übertragen</t>
  </si>
  <si>
    <t>Zusätzliche Zeitressourcen (Übertrag aus Liste Kinder mit erh. BB)</t>
  </si>
  <si>
    <t>A.B.</t>
  </si>
  <si>
    <t>Fallbesprechungen im Team (alle "Förder"-Betreuungspersonen)</t>
  </si>
  <si>
    <t>Dokumentation gezielte Förderung bei erhöhtem Betreuungsbedarf</t>
  </si>
  <si>
    <t>verantwortliche Betreuungsperson</t>
  </si>
  <si>
    <t>Gespräch mit dem Ki/Ju</t>
  </si>
  <si>
    <t>Name, Vorname Ki/Ju</t>
  </si>
  <si>
    <t>Gespräch mit den Eltern</t>
  </si>
  <si>
    <t>Gespräch mit weiteren Fachpersonen (Heilpäd., SSA, Sozialdienst, etc.)</t>
  </si>
  <si>
    <t>Datum</t>
  </si>
  <si>
    <t>Stichworte zu Inhalt</t>
  </si>
  <si>
    <t>Besprechung im Team</t>
  </si>
  <si>
    <t>Räuber Hotzenplotz</t>
  </si>
  <si>
    <t>C.D.</t>
  </si>
  <si>
    <t>Gespräch mit Kind/Jugendliche/r</t>
  </si>
  <si>
    <t>Auswertung, Fazit aus Fördersequenz</t>
  </si>
  <si>
    <t>Kindergartenkinder</t>
  </si>
  <si>
    <t>Intensive Betreuung/Begleitung</t>
  </si>
  <si>
    <t>1:1-Betreuung von körperlich behindertem Ki/Ju im Rollstuhl</t>
  </si>
  <si>
    <t>1:1-Betreuung von Ki/Ju mit starkem ASS während Übergängen</t>
  </si>
  <si>
    <t>Blaue Felder ausfüllen, Beispiele können beliebig abgeändert/angepasst werden</t>
  </si>
  <si>
    <t>Tom Sawyer</t>
  </si>
  <si>
    <t>Rotkäppchen</t>
  </si>
  <si>
    <t>Kasperli</t>
  </si>
  <si>
    <t>E.F.</t>
  </si>
  <si>
    <t>Förderziel/Massnahmen</t>
  </si>
  <si>
    <t xml:space="preserve"> </t>
  </si>
  <si>
    <t>erstes Kindergartenhalbjahr</t>
  </si>
  <si>
    <t>KG 1</t>
  </si>
  <si>
    <t>G.H.</t>
  </si>
  <si>
    <t>I.J.</t>
  </si>
  <si>
    <t>Blaue Felder ausfüllen</t>
  </si>
  <si>
    <t>Zuteilungsgrund</t>
  </si>
  <si>
    <t>schulische Massnahmen</t>
  </si>
  <si>
    <r>
      <t>Schulische Massnahmen und Zuteilungsgrund bitte mit "</t>
    </r>
    <r>
      <rPr>
        <b/>
        <i/>
        <sz val="12"/>
        <color theme="1"/>
        <rFont val="Century Gothic"/>
        <family val="1"/>
      </rPr>
      <t>1</t>
    </r>
    <r>
      <rPr>
        <i/>
        <sz val="12"/>
        <color theme="1"/>
        <rFont val="Century Gothic"/>
        <family val="1"/>
      </rPr>
      <t>" ausfüllen -&gt; Feld wird automatisch gelb</t>
    </r>
  </si>
  <si>
    <t>keine</t>
  </si>
  <si>
    <r>
      <rPr>
        <b/>
        <sz val="12"/>
        <color theme="1"/>
        <rFont val="Century Gothic"/>
        <family val="1"/>
      </rPr>
      <t>eU</t>
    </r>
    <r>
      <rPr>
        <sz val="12"/>
        <color theme="1"/>
        <rFont val="Century Gothic"/>
        <family val="1"/>
      </rPr>
      <t xml:space="preserve"> </t>
    </r>
    <r>
      <rPr>
        <sz val="8"/>
        <color theme="1"/>
        <rFont val="Century Gothic"/>
        <family val="1"/>
      </rPr>
      <t>(erweiterte Unterstützung)</t>
    </r>
  </si>
  <si>
    <r>
      <rPr>
        <b/>
        <sz val="12"/>
        <color theme="1"/>
        <rFont val="Century Gothic"/>
        <family val="1"/>
      </rPr>
      <t>bVSA</t>
    </r>
    <r>
      <rPr>
        <sz val="12"/>
        <color theme="1"/>
        <rFont val="Century Gothic"/>
        <family val="1"/>
      </rPr>
      <t xml:space="preserve"> </t>
    </r>
    <r>
      <rPr>
        <sz val="8"/>
        <color theme="1"/>
        <rFont val="Century Gothic"/>
        <family val="1"/>
      </rPr>
      <t>integraitv oder separativ</t>
    </r>
  </si>
  <si>
    <t>24/25</t>
  </si>
  <si>
    <t>1.5.2024/Franziska Frauchiger, vbt</t>
  </si>
  <si>
    <t>zusätzliche Normlohnkostenbeiträge</t>
  </si>
  <si>
    <t>Fr.</t>
  </si>
  <si>
    <t>Zusatzpersonen bei den KG-Kindern:  1 Person Mo Nachmittag</t>
  </si>
  <si>
    <t>Zusatzpersonen bei den KG-Kindern:  1 Person Mo, Do Mittag</t>
  </si>
  <si>
    <t>Freitagmittag (1 Person 12.00-13.30)</t>
  </si>
  <si>
    <t>Dienstagnachmittag (1 Person 15.00-16.30 Uhr)</t>
  </si>
  <si>
    <r>
      <t xml:space="preserve">Normlohnkosten-beitrag pro Betreuungsstunde
</t>
    </r>
    <r>
      <rPr>
        <sz val="8"/>
        <color theme="1"/>
        <rFont val="Century Gothic"/>
        <family val="1"/>
      </rPr>
      <t>per 1.8.24</t>
    </r>
  </si>
  <si>
    <t>Fr./h</t>
  </si>
  <si>
    <t>ergibt total Lohnkosten/h inkl. 18% Lohnnebenkosten:</t>
  </si>
  <si>
    <t>Ergeben zusätzliche Zeitressourcen pro Schulwoche von:</t>
  </si>
  <si>
    <t>Brutto-Stundenlohn Betreuungsperson:</t>
  </si>
  <si>
    <t>Zusätzliche finanzielle Mittel pro Woche: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</si>
</sst>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charset val="204"/>
      <scheme val="minor"/>
    </font>
    <font>
      <b/>
      <sz val="14"/>
      <name val="Century Gothic"/>
      <family val="1"/>
    </font>
    <font>
      <sz val="12"/>
      <color theme="1"/>
      <name val="Century Gothic"/>
      <family val="1"/>
    </font>
    <font>
      <i/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8"/>
      <color theme="1"/>
      <name val="Century Gothic"/>
      <family val="1"/>
    </font>
    <font>
      <sz val="10"/>
      <color theme="1"/>
      <name val="Century Gothic"/>
      <family val="1"/>
    </font>
    <font>
      <b/>
      <i/>
      <sz val="12"/>
      <color theme="1"/>
      <name val="Century Gothic"/>
      <family val="1"/>
    </font>
    <font>
      <b/>
      <sz val="12"/>
      <name val="Century Gothic"/>
      <family val="1"/>
    </font>
    <font>
      <sz val="8"/>
      <color theme="1"/>
      <name val="Calibri"/>
      <family val="2"/>
      <charset val="204"/>
      <scheme val="minor"/>
    </font>
    <font>
      <b/>
      <sz val="8"/>
      <color theme="1"/>
      <name val="Century Gothic"/>
      <family val="1"/>
    </font>
    <font>
      <sz val="8"/>
      <color theme="0"/>
      <name val="Century Gothic"/>
      <family val="1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2" fillId="3" borderId="1" xfId="0" applyFont="1" applyFill="1" applyBorder="1" applyAlignment="1" applyProtection="1">
      <alignment vertical="center"/>
      <protection locked="0"/>
    </xf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0" fontId="2" fillId="3" borderId="4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5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7" borderId="0" xfId="0" applyFont="1" applyFill="1"/>
    <xf numFmtId="0" fontId="3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5" borderId="0" xfId="0" applyFont="1" applyFill="1" applyAlignment="1">
      <alignment horizontal="right" vertical="center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7" borderId="4" xfId="0" applyFont="1" applyFill="1" applyBorder="1" applyAlignment="1">
      <alignment horizontal="center" textRotation="90" wrapText="1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/>
    <xf numFmtId="0" fontId="5" fillId="7" borderId="4" xfId="0" applyFont="1" applyFill="1" applyBorder="1" applyAlignment="1">
      <alignment horizontal="center" textRotation="90" wrapText="1"/>
    </xf>
    <xf numFmtId="0" fontId="4" fillId="7" borderId="4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 applyProtection="1">
      <alignment vertical="center"/>
      <protection locked="0"/>
    </xf>
    <xf numFmtId="0" fontId="12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Stand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4395-5EED-694B-A31E-70CE4D0F887C}">
  <sheetPr>
    <pageSetUpPr fitToPage="1"/>
  </sheetPr>
  <dimension ref="A1:S52"/>
  <sheetViews>
    <sheetView tabSelected="1" topLeftCell="A25" zoomScale="107" zoomScaleNormal="107" workbookViewId="0">
      <selection activeCell="D51" sqref="D51"/>
    </sheetView>
  </sheetViews>
  <sheetFormatPr baseColWidth="10" defaultRowHeight="16" x14ac:dyDescent="0.2"/>
  <cols>
    <col min="1" max="1" width="26.83203125" style="6" customWidth="1"/>
    <col min="2" max="2" width="10.33203125" style="6" customWidth="1"/>
    <col min="3" max="5" width="8.6640625" style="6" customWidth="1"/>
    <col min="6" max="6" width="20" style="6" customWidth="1"/>
    <col min="7" max="7" width="2.6640625" style="6" customWidth="1"/>
    <col min="8" max="11" width="7.5" style="6" customWidth="1"/>
    <col min="12" max="12" width="2.33203125" style="6" customWidth="1"/>
    <col min="13" max="13" width="6.1640625" style="6" customWidth="1"/>
    <col min="14" max="14" width="19" style="6" customWidth="1"/>
    <col min="15" max="15" width="5.5" style="6" customWidth="1"/>
    <col min="16" max="16" width="0.5" style="6" customWidth="1"/>
    <col min="17" max="18" width="0.1640625" style="4" customWidth="1"/>
    <col min="19" max="16384" width="10.83203125" style="6"/>
  </cols>
  <sheetData>
    <row r="1" spans="1:18" ht="36" customHeight="1" x14ac:dyDescent="0.2">
      <c r="A1" s="63" t="s">
        <v>30</v>
      </c>
      <c r="B1" s="63"/>
      <c r="C1" s="63"/>
      <c r="D1" s="63"/>
      <c r="E1" s="63"/>
      <c r="F1" s="64"/>
      <c r="G1" s="64"/>
      <c r="H1" s="64"/>
      <c r="I1" s="64"/>
      <c r="J1" s="64"/>
      <c r="K1" s="64"/>
      <c r="L1" s="64"/>
      <c r="M1" s="64"/>
      <c r="N1" s="64"/>
      <c r="O1" s="64"/>
      <c r="P1" s="1"/>
      <c r="Q1" s="54"/>
      <c r="R1" s="54"/>
    </row>
    <row r="3" spans="1:18" x14ac:dyDescent="0.2">
      <c r="A3" s="6" t="s">
        <v>32</v>
      </c>
      <c r="F3" s="6" t="s">
        <v>31</v>
      </c>
      <c r="J3" s="6" t="s">
        <v>33</v>
      </c>
      <c r="N3" s="26" t="s">
        <v>23</v>
      </c>
    </row>
    <row r="4" spans="1:18" ht="6" customHeight="1" x14ac:dyDescent="0.2">
      <c r="G4" s="21"/>
      <c r="H4" s="8"/>
    </row>
    <row r="5" spans="1:18" ht="21" customHeight="1" x14ac:dyDescent="0.2">
      <c r="A5" s="65"/>
      <c r="B5" s="69"/>
      <c r="C5" s="70"/>
      <c r="F5" s="65"/>
      <c r="G5" s="69"/>
      <c r="H5" s="70"/>
      <c r="I5"/>
      <c r="J5" s="9">
        <v>39</v>
      </c>
      <c r="K5"/>
      <c r="N5" s="65" t="s">
        <v>74</v>
      </c>
      <c r="O5" s="66"/>
    </row>
    <row r="6" spans="1:18" ht="26" customHeight="1" x14ac:dyDescent="0.2"/>
    <row r="7" spans="1:18" s="2" customFormat="1" ht="23" customHeight="1" x14ac:dyDescent="0.2">
      <c r="A7" s="36" t="s">
        <v>67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Q7" s="55"/>
      <c r="R7" s="55"/>
    </row>
    <row r="8" spans="1:18" s="2" customFormat="1" ht="23" customHeight="1" x14ac:dyDescent="0.2">
      <c r="A8" s="36" t="s">
        <v>70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55"/>
      <c r="R8" s="55"/>
    </row>
    <row r="9" spans="1:18" s="2" customFormat="1" ht="60" customHeight="1" x14ac:dyDescent="0.2">
      <c r="N9" s="61" t="s">
        <v>82</v>
      </c>
      <c r="Q9" s="55"/>
      <c r="R9" s="55"/>
    </row>
    <row r="10" spans="1:18" s="2" customFormat="1" ht="38" customHeight="1" x14ac:dyDescent="0.2">
      <c r="C10" s="71" t="s">
        <v>69</v>
      </c>
      <c r="D10" s="72"/>
      <c r="E10" s="73"/>
      <c r="H10" s="67" t="s">
        <v>68</v>
      </c>
      <c r="I10" s="68"/>
      <c r="J10" s="68"/>
      <c r="K10" s="68"/>
      <c r="N10" s="60">
        <v>10.98</v>
      </c>
      <c r="O10" s="59" t="s">
        <v>77</v>
      </c>
      <c r="Q10" s="55"/>
      <c r="R10" s="55"/>
    </row>
    <row r="11" spans="1:18" s="25" customFormat="1" ht="210" customHeight="1" x14ac:dyDescent="0.2">
      <c r="A11" s="27" t="s">
        <v>28</v>
      </c>
      <c r="B11" s="46" t="s">
        <v>24</v>
      </c>
      <c r="C11" s="51" t="s">
        <v>73</v>
      </c>
      <c r="D11" s="48" t="s">
        <v>72</v>
      </c>
      <c r="E11" s="52" t="s">
        <v>71</v>
      </c>
      <c r="F11" s="46" t="s">
        <v>34</v>
      </c>
      <c r="H11" s="48" t="s">
        <v>63</v>
      </c>
      <c r="I11" s="48" t="s">
        <v>25</v>
      </c>
      <c r="J11" s="48" t="s">
        <v>26</v>
      </c>
      <c r="K11" s="48" t="s">
        <v>27</v>
      </c>
      <c r="L11" s="24"/>
      <c r="M11" s="47" t="s">
        <v>29</v>
      </c>
      <c r="N11" s="47" t="s">
        <v>76</v>
      </c>
      <c r="O11" s="53"/>
      <c r="P11" s="24"/>
      <c r="Q11" s="57"/>
      <c r="R11" s="57"/>
    </row>
    <row r="12" spans="1:18" ht="13" customHeight="1" x14ac:dyDescent="0.2">
      <c r="Q12" s="56"/>
      <c r="R12" s="56"/>
    </row>
    <row r="13" spans="1:18" ht="19" customHeight="1" x14ac:dyDescent="0.2">
      <c r="A13" s="9" t="s">
        <v>0</v>
      </c>
      <c r="B13" s="44">
        <v>2</v>
      </c>
      <c r="C13" s="49">
        <v>1</v>
      </c>
      <c r="D13" s="49"/>
      <c r="E13" s="49"/>
      <c r="F13" s="9" t="s">
        <v>37</v>
      </c>
      <c r="H13" s="50">
        <v>1</v>
      </c>
      <c r="I13" s="50"/>
      <c r="J13" s="50">
        <v>1</v>
      </c>
      <c r="K13" s="50"/>
      <c r="M13" s="5">
        <v>10</v>
      </c>
      <c r="N13" s="31">
        <f>IF(Q13=0,0,R13)*N10</f>
        <v>252.54000000000002</v>
      </c>
      <c r="O13" s="32" t="s">
        <v>77</v>
      </c>
      <c r="Q13" s="56">
        <f>H13+I13+J13+K13</f>
        <v>2</v>
      </c>
      <c r="R13" s="58">
        <f>(H13+I13+J13+K13)/(H13+I13+J13+K13)*0.5*M13+C13*M13*1.8</f>
        <v>23</v>
      </c>
    </row>
    <row r="14" spans="1:18" ht="19" customHeight="1" x14ac:dyDescent="0.2">
      <c r="A14" s="9" t="s">
        <v>48</v>
      </c>
      <c r="B14" s="44">
        <v>3</v>
      </c>
      <c r="C14" s="49"/>
      <c r="D14" s="49"/>
      <c r="E14" s="49">
        <v>1</v>
      </c>
      <c r="F14" s="9" t="s">
        <v>49</v>
      </c>
      <c r="H14" s="50"/>
      <c r="I14" s="50">
        <v>1</v>
      </c>
      <c r="J14" s="50"/>
      <c r="K14" s="50"/>
      <c r="M14" s="9">
        <v>2.5</v>
      </c>
      <c r="N14" s="31">
        <f>IF(Q14=0,0,R14)*N10</f>
        <v>13.725000000000001</v>
      </c>
      <c r="O14" s="32" t="s">
        <v>77</v>
      </c>
      <c r="Q14" s="56">
        <f t="shared" ref="Q14:Q26" si="0">H14+I14+J14+K14</f>
        <v>1</v>
      </c>
      <c r="R14" s="58">
        <f t="shared" ref="R14:R39" si="1">(H14+I14+J14+K14)/(H14+I14+J14+K14)*0.5*M14+C14*M14*1.8</f>
        <v>1.25</v>
      </c>
    </row>
    <row r="15" spans="1:18" ht="19" customHeight="1" x14ac:dyDescent="0.2">
      <c r="A15" s="9" t="s">
        <v>57</v>
      </c>
      <c r="B15" s="44">
        <v>5</v>
      </c>
      <c r="C15" s="49"/>
      <c r="D15" s="49">
        <v>1</v>
      </c>
      <c r="E15" s="49"/>
      <c r="F15" s="9" t="s">
        <v>60</v>
      </c>
      <c r="H15" s="50"/>
      <c r="I15" s="50"/>
      <c r="J15" s="50">
        <v>1</v>
      </c>
      <c r="K15" s="50">
        <v>1</v>
      </c>
      <c r="M15" s="9">
        <v>3</v>
      </c>
      <c r="N15" s="31">
        <f>IF(Q15=0,0,R15)*N10</f>
        <v>16.47</v>
      </c>
      <c r="O15" s="32" t="s">
        <v>77</v>
      </c>
      <c r="Q15" s="56">
        <f t="shared" si="0"/>
        <v>2</v>
      </c>
      <c r="R15" s="58">
        <f t="shared" si="1"/>
        <v>1.5</v>
      </c>
    </row>
    <row r="16" spans="1:18" ht="19" customHeight="1" x14ac:dyDescent="0.2">
      <c r="A16" s="9" t="s">
        <v>58</v>
      </c>
      <c r="B16" s="44" t="s">
        <v>64</v>
      </c>
      <c r="C16" s="49"/>
      <c r="D16" s="49"/>
      <c r="E16" s="49"/>
      <c r="F16" s="9" t="s">
        <v>65</v>
      </c>
      <c r="H16" s="50">
        <v>1</v>
      </c>
      <c r="I16" s="50">
        <v>1</v>
      </c>
      <c r="J16" s="50"/>
      <c r="K16" s="50"/>
      <c r="M16" s="9">
        <v>6.5</v>
      </c>
      <c r="N16" s="31">
        <f>IF(Q16=0,0,R16)*N10</f>
        <v>35.685000000000002</v>
      </c>
      <c r="O16" s="32" t="s">
        <v>77</v>
      </c>
      <c r="Q16" s="56">
        <f t="shared" si="0"/>
        <v>2</v>
      </c>
      <c r="R16" s="58">
        <f t="shared" si="1"/>
        <v>3.25</v>
      </c>
    </row>
    <row r="17" spans="1:18" ht="19" customHeight="1" x14ac:dyDescent="0.2">
      <c r="A17" s="9" t="s">
        <v>59</v>
      </c>
      <c r="B17" s="44" t="s">
        <v>64</v>
      </c>
      <c r="C17" s="49">
        <v>1</v>
      </c>
      <c r="D17" s="49"/>
      <c r="E17" s="49"/>
      <c r="F17" s="9" t="s">
        <v>66</v>
      </c>
      <c r="H17" s="50">
        <v>1</v>
      </c>
      <c r="I17" s="50"/>
      <c r="J17" s="50">
        <v>1</v>
      </c>
      <c r="K17" s="50"/>
      <c r="M17" s="9">
        <v>4</v>
      </c>
      <c r="N17" s="31">
        <f>IF(Q17=0,0,R17)*N10</f>
        <v>101.01599999999999</v>
      </c>
      <c r="O17" s="32" t="s">
        <v>77</v>
      </c>
      <c r="Q17" s="56">
        <f t="shared" si="0"/>
        <v>2</v>
      </c>
      <c r="R17" s="58">
        <f t="shared" si="1"/>
        <v>9.1999999999999993</v>
      </c>
    </row>
    <row r="18" spans="1:18" ht="19" customHeight="1" x14ac:dyDescent="0.2">
      <c r="A18" s="9"/>
      <c r="B18" s="44"/>
      <c r="C18" s="49"/>
      <c r="D18" s="49"/>
      <c r="E18" s="49"/>
      <c r="F18" s="9"/>
      <c r="H18" s="50"/>
      <c r="I18" s="50"/>
      <c r="J18" s="50"/>
      <c r="K18" s="50"/>
      <c r="M18" s="9"/>
      <c r="N18" s="31">
        <f>IF(Q18=0,0,R18)*N10</f>
        <v>0</v>
      </c>
      <c r="O18" s="32" t="s">
        <v>77</v>
      </c>
      <c r="Q18" s="56">
        <f t="shared" si="0"/>
        <v>0</v>
      </c>
      <c r="R18" s="58" t="e">
        <f t="shared" si="1"/>
        <v>#DIV/0!</v>
      </c>
    </row>
    <row r="19" spans="1:18" ht="19" customHeight="1" x14ac:dyDescent="0.2">
      <c r="A19" s="9"/>
      <c r="B19" s="44"/>
      <c r="C19" s="49"/>
      <c r="D19" s="49"/>
      <c r="E19" s="49"/>
      <c r="F19" s="9"/>
      <c r="H19" s="50"/>
      <c r="I19" s="50"/>
      <c r="J19" s="50"/>
      <c r="K19" s="50"/>
      <c r="M19" s="9"/>
      <c r="N19" s="31">
        <f>IF(Q19=0,0,R19)*N10</f>
        <v>0</v>
      </c>
      <c r="O19" s="32" t="s">
        <v>77</v>
      </c>
      <c r="Q19" s="56">
        <f t="shared" si="0"/>
        <v>0</v>
      </c>
      <c r="R19" s="58" t="e">
        <f t="shared" si="1"/>
        <v>#DIV/0!</v>
      </c>
    </row>
    <row r="20" spans="1:18" ht="19" customHeight="1" x14ac:dyDescent="0.2">
      <c r="A20" s="9"/>
      <c r="B20" s="44"/>
      <c r="C20" s="49"/>
      <c r="D20" s="49"/>
      <c r="E20" s="49"/>
      <c r="F20" s="9"/>
      <c r="H20" s="50"/>
      <c r="I20" s="50"/>
      <c r="J20" s="50"/>
      <c r="K20" s="50"/>
      <c r="M20" s="9"/>
      <c r="N20" s="31">
        <f>IF(Q20=0,0,R20)*N10</f>
        <v>0</v>
      </c>
      <c r="O20" s="32" t="s">
        <v>77</v>
      </c>
      <c r="Q20" s="56">
        <f t="shared" si="0"/>
        <v>0</v>
      </c>
      <c r="R20" s="58" t="e">
        <f t="shared" si="1"/>
        <v>#DIV/0!</v>
      </c>
    </row>
    <row r="21" spans="1:18" ht="19" customHeight="1" x14ac:dyDescent="0.2">
      <c r="A21" s="9"/>
      <c r="B21" s="44"/>
      <c r="C21" s="49"/>
      <c r="D21" s="49"/>
      <c r="E21" s="49"/>
      <c r="F21" s="9"/>
      <c r="H21" s="50"/>
      <c r="I21" s="50"/>
      <c r="J21" s="50"/>
      <c r="K21" s="50"/>
      <c r="M21" s="9"/>
      <c r="N21" s="31">
        <f>IF(Q21=0,0,R21)*N10</f>
        <v>0</v>
      </c>
      <c r="O21" s="32" t="s">
        <v>77</v>
      </c>
      <c r="Q21" s="56">
        <f t="shared" si="0"/>
        <v>0</v>
      </c>
      <c r="R21" s="58" t="e">
        <f t="shared" si="1"/>
        <v>#DIV/0!</v>
      </c>
    </row>
    <row r="22" spans="1:18" ht="19" customHeight="1" x14ac:dyDescent="0.2">
      <c r="A22" s="9"/>
      <c r="B22" s="44"/>
      <c r="C22" s="49"/>
      <c r="D22" s="49"/>
      <c r="E22" s="49"/>
      <c r="F22" s="9"/>
      <c r="H22" s="50"/>
      <c r="I22" s="50"/>
      <c r="J22" s="50"/>
      <c r="K22" s="50"/>
      <c r="M22" s="9"/>
      <c r="N22" s="31">
        <f>IF(Q22=0,0,R22)*N10</f>
        <v>0</v>
      </c>
      <c r="O22" s="32" t="s">
        <v>77</v>
      </c>
      <c r="Q22" s="56">
        <f t="shared" si="0"/>
        <v>0</v>
      </c>
      <c r="R22" s="58" t="e">
        <f t="shared" si="1"/>
        <v>#DIV/0!</v>
      </c>
    </row>
    <row r="23" spans="1:18" ht="19" customHeight="1" x14ac:dyDescent="0.2">
      <c r="A23" s="9"/>
      <c r="B23" s="44"/>
      <c r="C23" s="49"/>
      <c r="D23" s="49"/>
      <c r="E23" s="49"/>
      <c r="F23" s="9"/>
      <c r="H23" s="50"/>
      <c r="I23" s="50"/>
      <c r="J23" s="50"/>
      <c r="K23" s="50"/>
      <c r="M23" s="9"/>
      <c r="N23" s="31">
        <f>IF(Q23=0,0,R23)*N10</f>
        <v>0</v>
      </c>
      <c r="O23" s="32" t="s">
        <v>77</v>
      </c>
      <c r="Q23" s="56">
        <f t="shared" si="0"/>
        <v>0</v>
      </c>
      <c r="R23" s="58" t="e">
        <f t="shared" si="1"/>
        <v>#DIV/0!</v>
      </c>
    </row>
    <row r="24" spans="1:18" ht="19" customHeight="1" x14ac:dyDescent="0.2">
      <c r="A24" s="9"/>
      <c r="B24" s="44"/>
      <c r="C24" s="49"/>
      <c r="D24" s="49"/>
      <c r="E24" s="49"/>
      <c r="F24" s="9"/>
      <c r="H24" s="50"/>
      <c r="I24" s="50"/>
      <c r="J24" s="50"/>
      <c r="K24" s="50"/>
      <c r="M24" s="9"/>
      <c r="N24" s="31">
        <f>IF(Q24=0,0,R24)*N10</f>
        <v>0</v>
      </c>
      <c r="O24" s="32" t="s">
        <v>77</v>
      </c>
      <c r="Q24" s="56">
        <f t="shared" si="0"/>
        <v>0</v>
      </c>
      <c r="R24" s="58" t="e">
        <f t="shared" si="1"/>
        <v>#DIV/0!</v>
      </c>
    </row>
    <row r="25" spans="1:18" ht="19" customHeight="1" x14ac:dyDescent="0.2">
      <c r="A25" s="9"/>
      <c r="B25" s="44"/>
      <c r="C25" s="49"/>
      <c r="D25" s="49"/>
      <c r="E25" s="49"/>
      <c r="F25" s="9"/>
      <c r="H25" s="50"/>
      <c r="I25" s="50"/>
      <c r="J25" s="50"/>
      <c r="K25" s="50"/>
      <c r="M25" s="9"/>
      <c r="N25" s="31">
        <f>IF(Q25=0,0,R25)*N10</f>
        <v>0</v>
      </c>
      <c r="O25" s="32" t="s">
        <v>77</v>
      </c>
      <c r="Q25" s="56">
        <f t="shared" si="0"/>
        <v>0</v>
      </c>
      <c r="R25" s="58" t="e">
        <f t="shared" si="1"/>
        <v>#DIV/0!</v>
      </c>
    </row>
    <row r="26" spans="1:18" ht="19" customHeight="1" x14ac:dyDescent="0.2">
      <c r="A26" s="9"/>
      <c r="B26" s="44"/>
      <c r="C26" s="49"/>
      <c r="D26" s="49"/>
      <c r="E26" s="49"/>
      <c r="F26" s="9"/>
      <c r="H26" s="50"/>
      <c r="I26" s="50"/>
      <c r="J26" s="50"/>
      <c r="K26" s="50"/>
      <c r="M26" s="9"/>
      <c r="N26" s="31">
        <f>IF(Q26=0,0,R26)*N10</f>
        <v>0</v>
      </c>
      <c r="O26" s="32" t="s">
        <v>77</v>
      </c>
      <c r="Q26" s="56">
        <f t="shared" si="0"/>
        <v>0</v>
      </c>
      <c r="R26" s="58" t="e">
        <f t="shared" si="1"/>
        <v>#DIV/0!</v>
      </c>
    </row>
    <row r="27" spans="1:18" ht="19" customHeight="1" x14ac:dyDescent="0.2">
      <c r="A27" s="9"/>
      <c r="B27" s="44"/>
      <c r="C27" s="49"/>
      <c r="D27" s="49"/>
      <c r="E27" s="49"/>
      <c r="F27" s="9"/>
      <c r="H27" s="50"/>
      <c r="I27" s="50"/>
      <c r="J27" s="50"/>
      <c r="K27" s="50"/>
      <c r="M27" s="9"/>
      <c r="N27" s="31">
        <f>IF(Q27=0,0,R27)*N10</f>
        <v>0</v>
      </c>
      <c r="O27" s="32" t="s">
        <v>77</v>
      </c>
      <c r="Q27" s="56">
        <f t="shared" ref="Q27:Q39" si="2">H27+I27+J27+K27</f>
        <v>0</v>
      </c>
      <c r="R27" s="58" t="e">
        <f t="shared" si="1"/>
        <v>#DIV/0!</v>
      </c>
    </row>
    <row r="28" spans="1:18" ht="19" customHeight="1" x14ac:dyDescent="0.2">
      <c r="A28" s="9"/>
      <c r="B28" s="44"/>
      <c r="C28" s="49"/>
      <c r="D28" s="49"/>
      <c r="E28" s="49"/>
      <c r="F28" s="9"/>
      <c r="H28" s="50"/>
      <c r="I28" s="50"/>
      <c r="J28" s="50"/>
      <c r="K28" s="50"/>
      <c r="M28" s="9"/>
      <c r="N28" s="31">
        <f>IF(Q28=0,0,R28)*N10</f>
        <v>0</v>
      </c>
      <c r="O28" s="32" t="s">
        <v>77</v>
      </c>
      <c r="Q28" s="56">
        <f t="shared" si="2"/>
        <v>0</v>
      </c>
      <c r="R28" s="58" t="e">
        <f t="shared" si="1"/>
        <v>#DIV/0!</v>
      </c>
    </row>
    <row r="29" spans="1:18" ht="19" customHeight="1" x14ac:dyDescent="0.2">
      <c r="A29" s="9"/>
      <c r="B29" s="44"/>
      <c r="C29" s="49"/>
      <c r="D29" s="49"/>
      <c r="E29" s="49"/>
      <c r="F29" s="9"/>
      <c r="H29" s="50"/>
      <c r="I29" s="50"/>
      <c r="J29" s="50"/>
      <c r="K29" s="50"/>
      <c r="M29" s="9"/>
      <c r="N29" s="31">
        <f>IF(Q29=0,0,R29)*N10</f>
        <v>0</v>
      </c>
      <c r="O29" s="32" t="s">
        <v>77</v>
      </c>
      <c r="Q29" s="56">
        <f t="shared" si="2"/>
        <v>0</v>
      </c>
      <c r="R29" s="58" t="e">
        <f t="shared" si="1"/>
        <v>#DIV/0!</v>
      </c>
    </row>
    <row r="30" spans="1:18" ht="19" customHeight="1" x14ac:dyDescent="0.2">
      <c r="A30" s="9"/>
      <c r="B30" s="44"/>
      <c r="C30" s="49"/>
      <c r="D30" s="49"/>
      <c r="E30" s="49"/>
      <c r="F30" s="9"/>
      <c r="H30" s="50"/>
      <c r="I30" s="50"/>
      <c r="J30" s="50"/>
      <c r="K30" s="50"/>
      <c r="M30" s="9"/>
      <c r="N30" s="31">
        <f>IF(Q30=0,0,R30)*N10</f>
        <v>0</v>
      </c>
      <c r="O30" s="32" t="s">
        <v>77</v>
      </c>
      <c r="Q30" s="56">
        <f t="shared" si="2"/>
        <v>0</v>
      </c>
      <c r="R30" s="58" t="e">
        <f t="shared" si="1"/>
        <v>#DIV/0!</v>
      </c>
    </row>
    <row r="31" spans="1:18" ht="19" customHeight="1" x14ac:dyDescent="0.2">
      <c r="A31" s="9"/>
      <c r="B31" s="44"/>
      <c r="C31" s="49"/>
      <c r="D31" s="49"/>
      <c r="E31" s="49"/>
      <c r="F31" s="9"/>
      <c r="H31" s="50"/>
      <c r="I31" s="50"/>
      <c r="J31" s="50"/>
      <c r="K31" s="50"/>
      <c r="M31" s="9"/>
      <c r="N31" s="31">
        <f>IF(Q31=0,0,R31)*N10</f>
        <v>0</v>
      </c>
      <c r="O31" s="32" t="s">
        <v>77</v>
      </c>
      <c r="Q31" s="56">
        <f t="shared" si="2"/>
        <v>0</v>
      </c>
      <c r="R31" s="58" t="e">
        <f t="shared" si="1"/>
        <v>#DIV/0!</v>
      </c>
    </row>
    <row r="32" spans="1:18" ht="19" customHeight="1" x14ac:dyDescent="0.2">
      <c r="A32" s="9"/>
      <c r="B32" s="44"/>
      <c r="C32" s="49"/>
      <c r="D32" s="49"/>
      <c r="E32" s="49"/>
      <c r="F32" s="9"/>
      <c r="H32" s="50"/>
      <c r="I32" s="50"/>
      <c r="J32" s="50"/>
      <c r="K32" s="50"/>
      <c r="M32" s="9"/>
      <c r="N32" s="31">
        <f>IF(Q32=0,0,R32)*N10</f>
        <v>0</v>
      </c>
      <c r="O32" s="32" t="s">
        <v>77</v>
      </c>
      <c r="Q32" s="56">
        <f t="shared" si="2"/>
        <v>0</v>
      </c>
      <c r="R32" s="58" t="e">
        <f t="shared" si="1"/>
        <v>#DIV/0!</v>
      </c>
    </row>
    <row r="33" spans="1:19" ht="19" customHeight="1" x14ac:dyDescent="0.2">
      <c r="A33" s="9"/>
      <c r="B33" s="44"/>
      <c r="C33" s="49"/>
      <c r="D33" s="49"/>
      <c r="E33" s="49"/>
      <c r="F33" s="9"/>
      <c r="H33" s="50"/>
      <c r="I33" s="50"/>
      <c r="J33" s="50"/>
      <c r="K33" s="50"/>
      <c r="M33" s="9"/>
      <c r="N33" s="31">
        <f>IF(Q33=0,0,R33)*N10</f>
        <v>0</v>
      </c>
      <c r="O33" s="32" t="s">
        <v>77</v>
      </c>
      <c r="Q33" s="56">
        <f t="shared" si="2"/>
        <v>0</v>
      </c>
      <c r="R33" s="58" t="e">
        <f t="shared" si="1"/>
        <v>#DIV/0!</v>
      </c>
    </row>
    <row r="34" spans="1:19" ht="19" customHeight="1" x14ac:dyDescent="0.2">
      <c r="A34" s="9"/>
      <c r="B34" s="44"/>
      <c r="C34" s="49"/>
      <c r="D34" s="49"/>
      <c r="E34" s="49"/>
      <c r="F34" s="9"/>
      <c r="H34" s="50"/>
      <c r="I34" s="50"/>
      <c r="J34" s="50"/>
      <c r="K34" s="50"/>
      <c r="M34" s="9"/>
      <c r="N34" s="31">
        <f>IF(Q34=0,0,R34)*N10</f>
        <v>0</v>
      </c>
      <c r="O34" s="32" t="s">
        <v>77</v>
      </c>
      <c r="Q34" s="56">
        <f t="shared" si="2"/>
        <v>0</v>
      </c>
      <c r="R34" s="58" t="e">
        <f t="shared" si="1"/>
        <v>#DIV/0!</v>
      </c>
    </row>
    <row r="35" spans="1:19" ht="19" customHeight="1" x14ac:dyDescent="0.2">
      <c r="A35" s="9"/>
      <c r="B35" s="44"/>
      <c r="C35" s="49"/>
      <c r="D35" s="49"/>
      <c r="E35" s="49"/>
      <c r="F35" s="9"/>
      <c r="H35" s="50"/>
      <c r="I35" s="50"/>
      <c r="J35" s="50"/>
      <c r="K35" s="50"/>
      <c r="M35" s="9"/>
      <c r="N35" s="31">
        <f>IF(Q35=0,0,R35)*N10</f>
        <v>0</v>
      </c>
      <c r="O35" s="32" t="s">
        <v>77</v>
      </c>
      <c r="Q35" s="56">
        <f t="shared" si="2"/>
        <v>0</v>
      </c>
      <c r="R35" s="58" t="e">
        <f t="shared" si="1"/>
        <v>#DIV/0!</v>
      </c>
    </row>
    <row r="36" spans="1:19" ht="19" customHeight="1" x14ac:dyDescent="0.2">
      <c r="A36" s="9"/>
      <c r="B36" s="44"/>
      <c r="C36" s="49"/>
      <c r="D36" s="49"/>
      <c r="E36" s="49"/>
      <c r="F36" s="9"/>
      <c r="H36" s="50"/>
      <c r="I36" s="50"/>
      <c r="J36" s="50"/>
      <c r="K36" s="50"/>
      <c r="M36" s="9"/>
      <c r="N36" s="31">
        <f>IF(Q36=0,0,R36)*N10</f>
        <v>0</v>
      </c>
      <c r="O36" s="32" t="s">
        <v>77</v>
      </c>
      <c r="Q36" s="56">
        <f t="shared" si="2"/>
        <v>0</v>
      </c>
      <c r="R36" s="58" t="e">
        <f t="shared" si="1"/>
        <v>#DIV/0!</v>
      </c>
    </row>
    <row r="37" spans="1:19" ht="19" customHeight="1" x14ac:dyDescent="0.2">
      <c r="A37" s="9"/>
      <c r="B37" s="44"/>
      <c r="C37" s="49"/>
      <c r="D37" s="49"/>
      <c r="E37" s="49"/>
      <c r="F37" s="9"/>
      <c r="H37" s="50"/>
      <c r="I37" s="50"/>
      <c r="J37" s="50"/>
      <c r="K37" s="50"/>
      <c r="M37" s="9"/>
      <c r="N37" s="31">
        <f>IF(Q37=0,0,R37)*N10</f>
        <v>0</v>
      </c>
      <c r="O37" s="32" t="s">
        <v>77</v>
      </c>
      <c r="Q37" s="56">
        <f t="shared" si="2"/>
        <v>0</v>
      </c>
      <c r="R37" s="58" t="e">
        <f t="shared" si="1"/>
        <v>#DIV/0!</v>
      </c>
    </row>
    <row r="38" spans="1:19" ht="19" customHeight="1" x14ac:dyDescent="0.2">
      <c r="A38" s="9"/>
      <c r="B38" s="44"/>
      <c r="C38" s="49"/>
      <c r="D38" s="49"/>
      <c r="E38" s="49"/>
      <c r="F38" s="9"/>
      <c r="H38" s="50"/>
      <c r="I38" s="50"/>
      <c r="J38" s="50"/>
      <c r="K38" s="50"/>
      <c r="M38" s="9"/>
      <c r="N38" s="31">
        <f>IF(Q38=0,0,R38)*N10</f>
        <v>0</v>
      </c>
      <c r="O38" s="32" t="s">
        <v>77</v>
      </c>
      <c r="Q38" s="56">
        <f t="shared" si="2"/>
        <v>0</v>
      </c>
      <c r="R38" s="58" t="e">
        <f t="shared" si="1"/>
        <v>#DIV/0!</v>
      </c>
    </row>
    <row r="39" spans="1:19" ht="19" customHeight="1" x14ac:dyDescent="0.2">
      <c r="A39" s="9"/>
      <c r="B39" s="44"/>
      <c r="C39" s="49"/>
      <c r="D39" s="49"/>
      <c r="E39" s="49"/>
      <c r="F39" s="9"/>
      <c r="H39" s="50"/>
      <c r="I39" s="50"/>
      <c r="J39" s="50"/>
      <c r="K39" s="50"/>
      <c r="M39" s="9"/>
      <c r="N39" s="31">
        <f>IF(Q39=0,0,R39)*N10</f>
        <v>0</v>
      </c>
      <c r="O39" s="32" t="s">
        <v>77</v>
      </c>
      <c r="Q39" s="56">
        <f t="shared" si="2"/>
        <v>0</v>
      </c>
      <c r="R39" s="58" t="e">
        <f t="shared" si="1"/>
        <v>#DIV/0!</v>
      </c>
    </row>
    <row r="42" spans="1:19" s="2" customFormat="1" ht="28" customHeight="1" x14ac:dyDescent="0.2">
      <c r="A42" s="14" t="s">
        <v>87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9">
        <f>SUM(N13:N39)</f>
        <v>419.43600000000004</v>
      </c>
      <c r="O42" s="30" t="s">
        <v>77</v>
      </c>
      <c r="P42" s="6"/>
      <c r="Q42" s="55"/>
      <c r="R42" s="55"/>
    </row>
    <row r="43" spans="1:19" ht="8" customHeight="1" x14ac:dyDescent="0.2">
      <c r="O43" s="28"/>
    </row>
    <row r="44" spans="1:19" s="2" customFormat="1" ht="28" customHeight="1" x14ac:dyDescent="0.2">
      <c r="A44" s="76" t="s">
        <v>86</v>
      </c>
      <c r="B44" s="77"/>
      <c r="C44" s="77"/>
      <c r="D44" s="49">
        <v>40</v>
      </c>
      <c r="E44" s="77" t="s">
        <v>83</v>
      </c>
      <c r="F44" s="77" t="s">
        <v>84</v>
      </c>
      <c r="G44" s="77"/>
      <c r="H44" s="77"/>
      <c r="I44" s="77"/>
      <c r="J44" s="77"/>
      <c r="K44" s="77"/>
      <c r="L44" s="77"/>
      <c r="M44" s="77"/>
      <c r="N44" s="78">
        <f>D44+D44*0.18</f>
        <v>47.2</v>
      </c>
      <c r="O44" s="79" t="s">
        <v>83</v>
      </c>
      <c r="P44" s="6"/>
      <c r="Q44" s="80"/>
      <c r="R44" s="80"/>
      <c r="S44" s="81"/>
    </row>
    <row r="45" spans="1:19" ht="8" customHeight="1" thickBot="1" x14ac:dyDescent="0.25">
      <c r="O45" s="28"/>
    </row>
    <row r="46" spans="1:19" s="2" customFormat="1" ht="28" customHeight="1" thickBot="1" x14ac:dyDescent="0.25">
      <c r="A46" s="14" t="s">
        <v>85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62">
        <f>N42/N44</f>
        <v>8.88635593220339</v>
      </c>
      <c r="O46" s="30" t="s">
        <v>12</v>
      </c>
      <c r="P46" s="6"/>
      <c r="Q46" s="55"/>
      <c r="R46" s="55"/>
    </row>
    <row r="47" spans="1:19" ht="8" customHeight="1" x14ac:dyDescent="0.2">
      <c r="O47" s="28"/>
    </row>
    <row r="49" spans="1:18" s="2" customFormat="1" ht="23" customHeight="1" x14ac:dyDescent="0.2">
      <c r="A49" s="34" t="s">
        <v>35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Q49" s="55"/>
      <c r="R49" s="55"/>
    </row>
    <row r="52" spans="1:18" x14ac:dyDescent="0.2">
      <c r="A52" s="4" t="s">
        <v>75</v>
      </c>
    </row>
  </sheetData>
  <mergeCells count="6">
    <mergeCell ref="A1:O1"/>
    <mergeCell ref="N5:O5"/>
    <mergeCell ref="H10:K10"/>
    <mergeCell ref="A5:C5"/>
    <mergeCell ref="F5:H5"/>
    <mergeCell ref="C10:E10"/>
  </mergeCells>
  <phoneticPr fontId="13" type="noConversion"/>
  <conditionalFormatting sqref="C13:E39 H13:K39">
    <cfRule type="cellIs" dxfId="7" priority="6" operator="equal">
      <formula>1</formula>
    </cfRule>
  </conditionalFormatting>
  <conditionalFormatting sqref="D44">
    <cfRule type="cellIs" dxfId="6" priority="1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scale="51" fitToHeight="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15C1-216C-CF4E-B557-4B5819E1CCE0}">
  <dimension ref="A1:N70"/>
  <sheetViews>
    <sheetView topLeftCell="A48" workbookViewId="0">
      <selection activeCell="L58" sqref="L58"/>
    </sheetView>
  </sheetViews>
  <sheetFormatPr baseColWidth="10" defaultRowHeight="16" x14ac:dyDescent="0.2"/>
  <cols>
    <col min="1" max="1" width="70.1640625" style="6" customWidth="1"/>
    <col min="2" max="2" width="3.83203125" style="6" customWidth="1"/>
    <col min="3" max="3" width="7.1640625" style="6" customWidth="1"/>
    <col min="4" max="4" width="13.83203125" style="6" customWidth="1"/>
    <col min="5" max="5" width="8.83203125" style="6" customWidth="1"/>
    <col min="6" max="6" width="5.83203125" style="6" customWidth="1"/>
    <col min="7" max="7" width="12.33203125" style="6" customWidth="1"/>
    <col min="8" max="16384" width="10.83203125" style="6"/>
  </cols>
  <sheetData>
    <row r="1" spans="1:14" ht="36" customHeight="1" x14ac:dyDescent="0.2">
      <c r="A1" s="63" t="s">
        <v>22</v>
      </c>
      <c r="B1" s="64"/>
      <c r="C1" s="64"/>
      <c r="D1" s="64"/>
      <c r="E1" s="64"/>
      <c r="F1" s="64"/>
      <c r="G1" s="64"/>
      <c r="H1" s="64"/>
      <c r="I1" s="23"/>
      <c r="J1" s="23"/>
      <c r="K1" s="23"/>
      <c r="L1" s="23"/>
      <c r="M1" s="23"/>
      <c r="N1" s="23"/>
    </row>
    <row r="3" spans="1:14" s="2" customFormat="1" ht="23" customHeight="1" x14ac:dyDescent="0.2">
      <c r="A3" s="36" t="s">
        <v>56</v>
      </c>
      <c r="B3" s="37"/>
      <c r="C3" s="37"/>
      <c r="D3" s="37"/>
      <c r="E3" s="37"/>
      <c r="F3" s="37"/>
      <c r="G3" s="37"/>
      <c r="H3" s="37"/>
    </row>
    <row r="5" spans="1:14" x14ac:dyDescent="0.2">
      <c r="A5" s="6" t="s">
        <v>1</v>
      </c>
      <c r="C5" s="20">
        <v>20</v>
      </c>
      <c r="D5" s="8"/>
      <c r="E5" s="6" t="s">
        <v>21</v>
      </c>
      <c r="H5" s="20">
        <v>39</v>
      </c>
    </row>
    <row r="6" spans="1:14" ht="6" customHeight="1" x14ac:dyDescent="0.2">
      <c r="C6" s="21"/>
      <c r="D6" s="8"/>
    </row>
    <row r="7" spans="1:14" x14ac:dyDescent="0.2">
      <c r="A7" s="6" t="s">
        <v>2</v>
      </c>
      <c r="C7" s="20">
        <v>5</v>
      </c>
      <c r="D7" s="8"/>
    </row>
    <row r="8" spans="1:14" ht="6" customHeight="1" x14ac:dyDescent="0.2">
      <c r="C8" s="8"/>
      <c r="D8" s="8"/>
    </row>
    <row r="9" spans="1:14" x14ac:dyDescent="0.2">
      <c r="A9" s="33" t="s">
        <v>36</v>
      </c>
      <c r="C9" s="20">
        <v>20</v>
      </c>
      <c r="D9" s="6" t="s">
        <v>11</v>
      </c>
      <c r="G9" s="22">
        <f>C9*H5</f>
        <v>780</v>
      </c>
      <c r="H9" s="22" t="s">
        <v>10</v>
      </c>
    </row>
    <row r="10" spans="1:14" ht="7" customHeight="1" x14ac:dyDescent="0.2"/>
    <row r="12" spans="1:14" s="2" customFormat="1" ht="23" customHeight="1" x14ac:dyDescent="0.2">
      <c r="A12" s="11" t="s">
        <v>52</v>
      </c>
      <c r="B12" s="11"/>
      <c r="C12" s="11"/>
      <c r="D12" s="11"/>
      <c r="E12" s="11"/>
      <c r="F12" s="11"/>
      <c r="G12" s="43" t="s">
        <v>13</v>
      </c>
      <c r="H12" s="11"/>
    </row>
    <row r="13" spans="1:14" ht="7" customHeight="1" x14ac:dyDescent="0.2"/>
    <row r="14" spans="1:14" x14ac:dyDescent="0.2">
      <c r="A14" s="9" t="s">
        <v>79</v>
      </c>
      <c r="C14" s="9">
        <v>3</v>
      </c>
      <c r="D14" s="4" t="s">
        <v>11</v>
      </c>
      <c r="E14" s="6">
        <f>C14*H5</f>
        <v>117</v>
      </c>
      <c r="F14" s="4" t="s">
        <v>19</v>
      </c>
      <c r="G14" s="6">
        <f>G9-E14</f>
        <v>663</v>
      </c>
      <c r="H14" s="4" t="s">
        <v>10</v>
      </c>
    </row>
    <row r="15" spans="1:14" x14ac:dyDescent="0.2">
      <c r="A15" s="9" t="s">
        <v>78</v>
      </c>
      <c r="C15" s="9">
        <v>4.5</v>
      </c>
      <c r="D15" s="4" t="s">
        <v>11</v>
      </c>
      <c r="E15" s="6">
        <f>C15*H5</f>
        <v>175.5</v>
      </c>
      <c r="F15" s="4" t="s">
        <v>19</v>
      </c>
      <c r="G15" s="6">
        <f>G14-E15</f>
        <v>487.5</v>
      </c>
      <c r="H15" s="4" t="s">
        <v>10</v>
      </c>
    </row>
    <row r="16" spans="1:14" x14ac:dyDescent="0.2">
      <c r="A16" s="9"/>
      <c r="C16" s="9"/>
      <c r="D16" s="4" t="s">
        <v>11</v>
      </c>
      <c r="E16" s="6">
        <f>C16*H5</f>
        <v>0</v>
      </c>
      <c r="F16" s="4" t="s">
        <v>19</v>
      </c>
      <c r="G16" s="6">
        <f t="shared" ref="G16:G25" si="0">G15-E16</f>
        <v>487.5</v>
      </c>
      <c r="H16" s="4" t="s">
        <v>10</v>
      </c>
    </row>
    <row r="17" spans="1:8" x14ac:dyDescent="0.2">
      <c r="A17" s="9"/>
      <c r="C17" s="9"/>
      <c r="D17" s="4" t="s">
        <v>11</v>
      </c>
      <c r="E17" s="6">
        <f t="shared" ref="E17:E18" si="1">C17*H6</f>
        <v>0</v>
      </c>
      <c r="F17" s="4" t="s">
        <v>19</v>
      </c>
      <c r="G17" s="6">
        <f t="shared" ref="G17:G18" si="2">G16-E17</f>
        <v>487.5</v>
      </c>
      <c r="H17" s="4" t="s">
        <v>10</v>
      </c>
    </row>
    <row r="18" spans="1:8" x14ac:dyDescent="0.2">
      <c r="A18" s="9"/>
      <c r="C18" s="9"/>
      <c r="D18" s="4" t="s">
        <v>11</v>
      </c>
      <c r="E18" s="6">
        <f t="shared" si="1"/>
        <v>0</v>
      </c>
      <c r="F18" s="4" t="s">
        <v>19</v>
      </c>
      <c r="G18" s="6">
        <f t="shared" si="2"/>
        <v>487.5</v>
      </c>
      <c r="H18" s="4" t="s">
        <v>10</v>
      </c>
    </row>
    <row r="20" spans="1:8" s="2" customFormat="1" ht="23" customHeight="1" x14ac:dyDescent="0.2">
      <c r="A20" s="11" t="s">
        <v>53</v>
      </c>
      <c r="B20" s="11"/>
      <c r="C20" s="11"/>
      <c r="D20" s="11"/>
      <c r="E20" s="11"/>
      <c r="F20" s="11"/>
      <c r="G20" s="43" t="s">
        <v>13</v>
      </c>
      <c r="H20" s="11"/>
    </row>
    <row r="21" spans="1:8" ht="7" customHeight="1" x14ac:dyDescent="0.2"/>
    <row r="22" spans="1:8" x14ac:dyDescent="0.2">
      <c r="A22" s="9" t="s">
        <v>54</v>
      </c>
      <c r="C22" s="9">
        <v>2</v>
      </c>
      <c r="D22" s="4" t="s">
        <v>11</v>
      </c>
      <c r="E22" s="6">
        <f>C22*H5</f>
        <v>78</v>
      </c>
      <c r="F22" s="4" t="s">
        <v>19</v>
      </c>
      <c r="G22" s="6">
        <f>G18-E22</f>
        <v>409.5</v>
      </c>
      <c r="H22" s="4" t="s">
        <v>10</v>
      </c>
    </row>
    <row r="23" spans="1:8" x14ac:dyDescent="0.2">
      <c r="A23" s="9" t="s">
        <v>55</v>
      </c>
      <c r="C23" s="9">
        <v>2</v>
      </c>
      <c r="D23" s="4" t="s">
        <v>11</v>
      </c>
      <c r="E23" s="6">
        <f>C23*H5</f>
        <v>78</v>
      </c>
      <c r="F23" s="4" t="s">
        <v>19</v>
      </c>
      <c r="G23" s="6">
        <f>G22-E23</f>
        <v>331.5</v>
      </c>
      <c r="H23" s="4" t="s">
        <v>10</v>
      </c>
    </row>
    <row r="24" spans="1:8" x14ac:dyDescent="0.2">
      <c r="A24" s="9"/>
      <c r="C24" s="9"/>
      <c r="D24" s="4" t="s">
        <v>11</v>
      </c>
      <c r="E24" s="6">
        <f>C24*H5</f>
        <v>0</v>
      </c>
      <c r="F24" s="4" t="s">
        <v>19</v>
      </c>
      <c r="G24" s="6">
        <f t="shared" ref="G24" si="3">G23-E24</f>
        <v>331.5</v>
      </c>
      <c r="H24" s="4" t="s">
        <v>10</v>
      </c>
    </row>
    <row r="25" spans="1:8" x14ac:dyDescent="0.2">
      <c r="A25" s="9"/>
      <c r="C25" s="9"/>
      <c r="D25" s="4" t="s">
        <v>11</v>
      </c>
      <c r="E25" s="6">
        <f>C25*H5</f>
        <v>0</v>
      </c>
      <c r="F25" s="4" t="s">
        <v>19</v>
      </c>
      <c r="G25" s="6">
        <f t="shared" si="0"/>
        <v>331.5</v>
      </c>
      <c r="H25" s="4" t="s">
        <v>10</v>
      </c>
    </row>
    <row r="26" spans="1:8" x14ac:dyDescent="0.2">
      <c r="C26" s="10"/>
    </row>
    <row r="27" spans="1:8" s="2" customFormat="1" ht="23" customHeight="1" x14ac:dyDescent="0.2">
      <c r="A27" s="11" t="s">
        <v>3</v>
      </c>
      <c r="B27" s="11"/>
      <c r="C27" s="11"/>
      <c r="D27" s="11"/>
      <c r="E27" s="11"/>
      <c r="F27" s="11"/>
      <c r="G27" s="43" t="s">
        <v>13</v>
      </c>
      <c r="H27" s="11"/>
    </row>
    <row r="28" spans="1:8" ht="7" customHeight="1" x14ac:dyDescent="0.2"/>
    <row r="29" spans="1:8" x14ac:dyDescent="0.2">
      <c r="A29" s="9" t="s">
        <v>50</v>
      </c>
      <c r="C29" s="9">
        <v>0.5</v>
      </c>
      <c r="D29" s="4" t="s">
        <v>8</v>
      </c>
      <c r="E29" s="6">
        <f>C29*C5</f>
        <v>10</v>
      </c>
      <c r="F29" s="4" t="s">
        <v>19</v>
      </c>
      <c r="G29" s="6">
        <f>G25-E29</f>
        <v>321.5</v>
      </c>
      <c r="H29" s="4" t="s">
        <v>10</v>
      </c>
    </row>
    <row r="30" spans="1:8" x14ac:dyDescent="0.2">
      <c r="A30" s="9" t="s">
        <v>4</v>
      </c>
      <c r="C30" s="9">
        <v>1</v>
      </c>
      <c r="D30" s="4" t="s">
        <v>8</v>
      </c>
      <c r="E30" s="6">
        <f>C30*C5</f>
        <v>20</v>
      </c>
      <c r="F30" s="4" t="s">
        <v>19</v>
      </c>
      <c r="G30" s="6">
        <f>G29-E30</f>
        <v>301.5</v>
      </c>
      <c r="H30" s="4" t="s">
        <v>10</v>
      </c>
    </row>
    <row r="31" spans="1:8" x14ac:dyDescent="0.2">
      <c r="A31" s="9" t="s">
        <v>5</v>
      </c>
      <c r="C31" s="9">
        <v>0.5</v>
      </c>
      <c r="D31" s="4" t="s">
        <v>8</v>
      </c>
      <c r="E31" s="6">
        <f>C31*C5</f>
        <v>10</v>
      </c>
      <c r="F31" s="4" t="s">
        <v>19</v>
      </c>
      <c r="G31" s="6">
        <f t="shared" ref="G31:G33" si="4">G30-E31</f>
        <v>291.5</v>
      </c>
      <c r="H31" s="4" t="s">
        <v>10</v>
      </c>
    </row>
    <row r="32" spans="1:8" x14ac:dyDescent="0.2">
      <c r="A32" s="9" t="s">
        <v>6</v>
      </c>
      <c r="C32" s="9">
        <v>1</v>
      </c>
      <c r="D32" s="4" t="s">
        <v>8</v>
      </c>
      <c r="E32" s="6">
        <f>C32*C5</f>
        <v>20</v>
      </c>
      <c r="F32" s="4" t="s">
        <v>19</v>
      </c>
      <c r="G32" s="6">
        <f t="shared" si="4"/>
        <v>271.5</v>
      </c>
      <c r="H32" s="4" t="s">
        <v>10</v>
      </c>
    </row>
    <row r="33" spans="1:8" x14ac:dyDescent="0.2">
      <c r="A33" s="9" t="s">
        <v>7</v>
      </c>
      <c r="C33" s="9">
        <v>2</v>
      </c>
      <c r="D33" s="4" t="s">
        <v>8</v>
      </c>
      <c r="E33" s="6">
        <f>C33*C5</f>
        <v>40</v>
      </c>
      <c r="F33" s="4" t="s">
        <v>19</v>
      </c>
      <c r="G33" s="6">
        <f t="shared" si="4"/>
        <v>231.5</v>
      </c>
      <c r="H33" s="4" t="s">
        <v>10</v>
      </c>
    </row>
    <row r="34" spans="1:8" x14ac:dyDescent="0.2">
      <c r="A34" s="9"/>
      <c r="C34" s="9"/>
      <c r="D34" s="4" t="s">
        <v>8</v>
      </c>
      <c r="E34" s="6">
        <f>C34*C5</f>
        <v>0</v>
      </c>
      <c r="F34" s="4" t="s">
        <v>19</v>
      </c>
      <c r="G34" s="6">
        <f t="shared" ref="G34:G38" si="5">G33-E34</f>
        <v>231.5</v>
      </c>
      <c r="H34" s="4" t="s">
        <v>10</v>
      </c>
    </row>
    <row r="35" spans="1:8" x14ac:dyDescent="0.2">
      <c r="A35" s="9"/>
      <c r="C35" s="9"/>
      <c r="D35" s="4" t="s">
        <v>8</v>
      </c>
      <c r="E35" s="6">
        <f>C35*C5</f>
        <v>0</v>
      </c>
      <c r="F35" s="4" t="s">
        <v>19</v>
      </c>
      <c r="G35" s="6">
        <f t="shared" si="5"/>
        <v>231.5</v>
      </c>
      <c r="H35" s="4" t="s">
        <v>10</v>
      </c>
    </row>
    <row r="36" spans="1:8" x14ac:dyDescent="0.2">
      <c r="A36" s="9"/>
      <c r="C36" s="9"/>
      <c r="D36" s="4" t="s">
        <v>8</v>
      </c>
      <c r="E36" s="6">
        <f>C36*C5</f>
        <v>0</v>
      </c>
      <c r="F36" s="4" t="s">
        <v>19</v>
      </c>
      <c r="G36" s="6">
        <f t="shared" si="5"/>
        <v>231.5</v>
      </c>
      <c r="H36" s="4" t="s">
        <v>10</v>
      </c>
    </row>
    <row r="37" spans="1:8" x14ac:dyDescent="0.2">
      <c r="A37" s="9"/>
      <c r="C37" s="9"/>
      <c r="D37" s="4" t="s">
        <v>8</v>
      </c>
      <c r="E37" s="6">
        <f>C37*C5</f>
        <v>0</v>
      </c>
      <c r="F37" s="4" t="s">
        <v>19</v>
      </c>
      <c r="G37" s="6">
        <f t="shared" si="5"/>
        <v>231.5</v>
      </c>
      <c r="H37" s="4" t="s">
        <v>10</v>
      </c>
    </row>
    <row r="38" spans="1:8" x14ac:dyDescent="0.2">
      <c r="A38" s="9"/>
      <c r="C38" s="9"/>
      <c r="D38" s="4" t="s">
        <v>8</v>
      </c>
      <c r="E38" s="6">
        <f>C38*C5</f>
        <v>0</v>
      </c>
      <c r="F38" s="4" t="s">
        <v>19</v>
      </c>
      <c r="G38" s="6">
        <f t="shared" si="5"/>
        <v>231.5</v>
      </c>
      <c r="H38" s="4" t="s">
        <v>10</v>
      </c>
    </row>
    <row r="40" spans="1:8" s="2" customFormat="1" ht="23" customHeight="1" x14ac:dyDescent="0.2">
      <c r="A40" s="11" t="s">
        <v>18</v>
      </c>
      <c r="B40" s="11"/>
      <c r="C40" s="11"/>
      <c r="D40" s="11"/>
      <c r="E40" s="11"/>
      <c r="F40" s="11"/>
      <c r="G40" s="43" t="s">
        <v>13</v>
      </c>
      <c r="H40" s="11"/>
    </row>
    <row r="41" spans="1:8" ht="7" customHeight="1" x14ac:dyDescent="0.2"/>
    <row r="42" spans="1:8" x14ac:dyDescent="0.2">
      <c r="A42" s="9" t="s">
        <v>38</v>
      </c>
      <c r="C42" s="9">
        <v>1.5</v>
      </c>
      <c r="D42" s="4" t="s">
        <v>9</v>
      </c>
      <c r="E42" s="6">
        <f>C42*C7*4</f>
        <v>30</v>
      </c>
      <c r="F42" s="4" t="s">
        <v>19</v>
      </c>
      <c r="G42" s="6">
        <f>G38-E42</f>
        <v>201.5</v>
      </c>
      <c r="H42" s="4" t="s">
        <v>10</v>
      </c>
    </row>
    <row r="43" spans="1:8" x14ac:dyDescent="0.2">
      <c r="A43" s="9" t="s">
        <v>17</v>
      </c>
      <c r="C43" s="9">
        <v>0.5</v>
      </c>
      <c r="D43" s="4" t="s">
        <v>9</v>
      </c>
      <c r="E43" s="6">
        <f>C43*C7*4</f>
        <v>10</v>
      </c>
      <c r="F43" s="4" t="s">
        <v>19</v>
      </c>
      <c r="G43" s="6">
        <f>G42-E43</f>
        <v>191.5</v>
      </c>
      <c r="H43" s="4" t="s">
        <v>10</v>
      </c>
    </row>
    <row r="44" spans="1:8" x14ac:dyDescent="0.2">
      <c r="A44" s="9"/>
      <c r="C44" s="9"/>
      <c r="D44" s="4" t="s">
        <v>9</v>
      </c>
      <c r="E44" s="6">
        <f>C44*C11*4</f>
        <v>0</v>
      </c>
      <c r="F44" s="4" t="s">
        <v>19</v>
      </c>
      <c r="G44" s="6">
        <f t="shared" ref="G44:G45" si="6">G43-E44</f>
        <v>191.5</v>
      </c>
      <c r="H44" s="4" t="s">
        <v>10</v>
      </c>
    </row>
    <row r="45" spans="1:8" x14ac:dyDescent="0.2">
      <c r="A45" s="9"/>
      <c r="C45" s="9"/>
      <c r="D45" s="4" t="s">
        <v>9</v>
      </c>
      <c r="E45" s="6">
        <f>C45*C12*4</f>
        <v>0</v>
      </c>
      <c r="F45" s="4" t="s">
        <v>19</v>
      </c>
      <c r="G45" s="6">
        <f t="shared" si="6"/>
        <v>191.5</v>
      </c>
      <c r="H45" s="4" t="s">
        <v>10</v>
      </c>
    </row>
    <row r="47" spans="1:8" s="8" customFormat="1" x14ac:dyDescent="0.2">
      <c r="A47" s="8" t="s">
        <v>13</v>
      </c>
      <c r="G47" s="22">
        <f>G45</f>
        <v>191.5</v>
      </c>
      <c r="H47" s="22" t="s">
        <v>12</v>
      </c>
    </row>
    <row r="48" spans="1:8" ht="8" customHeight="1" x14ac:dyDescent="0.2"/>
    <row r="49" spans="1:8" s="2" customFormat="1" ht="28" customHeight="1" x14ac:dyDescent="0.2">
      <c r="A49" s="12" t="s">
        <v>14</v>
      </c>
      <c r="B49" s="12"/>
      <c r="C49" s="12"/>
      <c r="D49" s="12"/>
      <c r="E49" s="12"/>
      <c r="F49" s="12"/>
      <c r="G49" s="13">
        <f>G47/H5</f>
        <v>4.9102564102564106</v>
      </c>
      <c r="H49" s="12" t="s">
        <v>11</v>
      </c>
    </row>
    <row r="50" spans="1:8" ht="27" customHeight="1" x14ac:dyDescent="0.2">
      <c r="C50" s="7"/>
    </row>
    <row r="51" spans="1:8" s="2" customFormat="1" ht="23" customHeight="1" x14ac:dyDescent="0.2">
      <c r="A51" s="11" t="s">
        <v>15</v>
      </c>
      <c r="B51" s="11"/>
      <c r="C51" s="11"/>
      <c r="D51" s="11"/>
      <c r="E51" s="11"/>
      <c r="F51" s="11"/>
      <c r="G51" s="43" t="s">
        <v>13</v>
      </c>
      <c r="H51" s="11"/>
    </row>
    <row r="52" spans="1:8" ht="7" customHeight="1" x14ac:dyDescent="0.2"/>
    <row r="53" spans="1:8" x14ac:dyDescent="0.2">
      <c r="A53" s="9" t="s">
        <v>16</v>
      </c>
      <c r="C53" s="9">
        <v>1.5</v>
      </c>
      <c r="D53" s="4" t="s">
        <v>11</v>
      </c>
      <c r="G53" s="7">
        <f>G49-C53</f>
        <v>3.4102564102564106</v>
      </c>
      <c r="H53" s="4" t="s">
        <v>11</v>
      </c>
    </row>
    <row r="54" spans="1:8" x14ac:dyDescent="0.2">
      <c r="A54" s="9" t="s">
        <v>80</v>
      </c>
      <c r="C54" s="9">
        <v>1.5</v>
      </c>
      <c r="D54" s="4" t="s">
        <v>11</v>
      </c>
      <c r="G54" s="7">
        <f t="shared" ref="G54:G64" si="7">G53-C54</f>
        <v>1.9102564102564106</v>
      </c>
      <c r="H54" s="4" t="s">
        <v>11</v>
      </c>
    </row>
    <row r="55" spans="1:8" x14ac:dyDescent="0.2">
      <c r="A55" s="9" t="s">
        <v>81</v>
      </c>
      <c r="C55" s="9">
        <v>1.5</v>
      </c>
      <c r="D55" s="4" t="s">
        <v>11</v>
      </c>
      <c r="G55" s="7">
        <f t="shared" si="7"/>
        <v>0.41025641025641058</v>
      </c>
      <c r="H55" s="4" t="s">
        <v>11</v>
      </c>
    </row>
    <row r="56" spans="1:8" x14ac:dyDescent="0.2">
      <c r="A56" s="9"/>
      <c r="C56" s="9"/>
      <c r="D56" s="4" t="s">
        <v>11</v>
      </c>
      <c r="G56" s="7">
        <f t="shared" si="7"/>
        <v>0.41025641025641058</v>
      </c>
      <c r="H56" s="4" t="s">
        <v>11</v>
      </c>
    </row>
    <row r="57" spans="1:8" x14ac:dyDescent="0.2">
      <c r="A57" s="9"/>
      <c r="C57" s="9"/>
      <c r="D57" s="4" t="s">
        <v>11</v>
      </c>
      <c r="G57" s="7">
        <f t="shared" si="7"/>
        <v>0.41025641025641058</v>
      </c>
      <c r="H57" s="4" t="s">
        <v>11</v>
      </c>
    </row>
    <row r="58" spans="1:8" x14ac:dyDescent="0.2">
      <c r="A58" s="9"/>
      <c r="C58" s="9"/>
      <c r="D58" s="4" t="s">
        <v>11</v>
      </c>
      <c r="G58" s="7">
        <f t="shared" si="7"/>
        <v>0.41025641025641058</v>
      </c>
      <c r="H58" s="4" t="s">
        <v>11</v>
      </c>
    </row>
    <row r="59" spans="1:8" x14ac:dyDescent="0.2">
      <c r="A59" s="9"/>
      <c r="C59" s="9"/>
      <c r="D59" s="4" t="s">
        <v>11</v>
      </c>
      <c r="G59" s="7">
        <f t="shared" si="7"/>
        <v>0.41025641025641058</v>
      </c>
      <c r="H59" s="4" t="s">
        <v>11</v>
      </c>
    </row>
    <row r="60" spans="1:8" x14ac:dyDescent="0.2">
      <c r="A60" s="9"/>
      <c r="C60" s="9"/>
      <c r="D60" s="4" t="s">
        <v>11</v>
      </c>
      <c r="G60" s="7">
        <f t="shared" si="7"/>
        <v>0.41025641025641058</v>
      </c>
      <c r="H60" s="4" t="s">
        <v>11</v>
      </c>
    </row>
    <row r="61" spans="1:8" x14ac:dyDescent="0.2">
      <c r="A61" s="9"/>
      <c r="C61" s="9"/>
      <c r="D61" s="4" t="s">
        <v>11</v>
      </c>
      <c r="G61" s="7">
        <f t="shared" si="7"/>
        <v>0.41025641025641058</v>
      </c>
      <c r="H61" s="4" t="s">
        <v>11</v>
      </c>
    </row>
    <row r="62" spans="1:8" x14ac:dyDescent="0.2">
      <c r="A62" s="9"/>
      <c r="C62" s="9"/>
      <c r="D62" s="4" t="s">
        <v>11</v>
      </c>
      <c r="G62" s="7">
        <f t="shared" si="7"/>
        <v>0.41025641025641058</v>
      </c>
      <c r="H62" s="4" t="s">
        <v>11</v>
      </c>
    </row>
    <row r="63" spans="1:8" x14ac:dyDescent="0.2">
      <c r="A63" s="9"/>
      <c r="C63" s="9"/>
      <c r="D63" s="4" t="s">
        <v>11</v>
      </c>
      <c r="G63" s="7">
        <f t="shared" si="7"/>
        <v>0.41025641025641058</v>
      </c>
      <c r="H63" s="4" t="s">
        <v>11</v>
      </c>
    </row>
    <row r="64" spans="1:8" x14ac:dyDescent="0.2">
      <c r="A64" s="9"/>
      <c r="C64" s="9"/>
      <c r="D64" s="4" t="s">
        <v>11</v>
      </c>
      <c r="G64" s="7">
        <f t="shared" si="7"/>
        <v>0.41025641025641058</v>
      </c>
      <c r="H64" s="4" t="s">
        <v>11</v>
      </c>
    </row>
    <row r="67" spans="1:8" s="2" customFormat="1" ht="28" customHeight="1" x14ac:dyDescent="0.2">
      <c r="A67" s="16" t="s">
        <v>20</v>
      </c>
      <c r="B67" s="17"/>
      <c r="C67" s="17"/>
      <c r="D67" s="17"/>
      <c r="E67" s="17"/>
      <c r="F67" s="17"/>
      <c r="G67" s="19">
        <f>G64*H5</f>
        <v>16.000000000000014</v>
      </c>
      <c r="H67" s="18" t="s">
        <v>10</v>
      </c>
    </row>
    <row r="70" spans="1:8" x14ac:dyDescent="0.2">
      <c r="A70" s="4" t="s">
        <v>75</v>
      </c>
    </row>
  </sheetData>
  <sheetProtection selectLockedCells="1"/>
  <mergeCells count="1">
    <mergeCell ref="A1:H1"/>
  </mergeCells>
  <conditionalFormatting sqref="G67:H67">
    <cfRule type="cellIs" dxfId="5" priority="1" operator="greaterThan">
      <formula>0</formula>
    </cfRule>
    <cfRule type="cellIs" dxfId="4" priority="2" operator="greaterThan">
      <formula>0</formula>
    </cfRule>
    <cfRule type="cellIs" dxfId="3" priority="3" operator="lessThan">
      <formula>0</formula>
    </cfRule>
  </conditionalFormatting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768CD-F45B-6846-BCCB-A37FC7F0D500}">
  <dimension ref="A1:N70"/>
  <sheetViews>
    <sheetView topLeftCell="A33" workbookViewId="0">
      <selection activeCell="A70" sqref="A70"/>
    </sheetView>
  </sheetViews>
  <sheetFormatPr baseColWidth="10" defaultRowHeight="16" x14ac:dyDescent="0.2"/>
  <cols>
    <col min="1" max="1" width="70.1640625" style="6" customWidth="1"/>
    <col min="2" max="2" width="3.83203125" style="6" customWidth="1"/>
    <col min="3" max="3" width="7.1640625" style="6" customWidth="1"/>
    <col min="4" max="4" width="13.83203125" style="6" customWidth="1"/>
    <col min="5" max="5" width="8.83203125" style="6" customWidth="1"/>
    <col min="6" max="6" width="5.83203125" style="6" customWidth="1"/>
    <col min="7" max="7" width="12.33203125" style="6" customWidth="1"/>
    <col min="8" max="16384" width="10.83203125" style="6"/>
  </cols>
  <sheetData>
    <row r="1" spans="1:14" ht="36" customHeight="1" x14ac:dyDescent="0.2">
      <c r="A1" s="63" t="s">
        <v>22</v>
      </c>
      <c r="B1" s="64"/>
      <c r="C1" s="64"/>
      <c r="D1" s="64"/>
      <c r="E1" s="64"/>
      <c r="F1" s="64"/>
      <c r="G1" s="64"/>
      <c r="H1" s="64"/>
      <c r="I1" s="23"/>
      <c r="J1" s="23"/>
      <c r="K1" s="23"/>
      <c r="L1" s="23"/>
      <c r="M1" s="23"/>
      <c r="N1" s="23"/>
    </row>
    <row r="3" spans="1:14" s="2" customFormat="1" ht="23" customHeight="1" x14ac:dyDescent="0.2">
      <c r="A3" s="36" t="s">
        <v>56</v>
      </c>
      <c r="B3" s="37"/>
      <c r="C3" s="37"/>
      <c r="D3" s="37"/>
      <c r="E3" s="37"/>
      <c r="F3" s="37"/>
      <c r="G3" s="37"/>
      <c r="H3" s="37"/>
    </row>
    <row r="5" spans="1:14" x14ac:dyDescent="0.2">
      <c r="A5" s="6" t="s">
        <v>1</v>
      </c>
      <c r="C5" s="20"/>
      <c r="D5" s="8"/>
      <c r="E5" s="6" t="s">
        <v>21</v>
      </c>
      <c r="H5" s="20"/>
    </row>
    <row r="6" spans="1:14" ht="6" customHeight="1" x14ac:dyDescent="0.2">
      <c r="C6" s="21"/>
      <c r="D6" s="8"/>
    </row>
    <row r="7" spans="1:14" x14ac:dyDescent="0.2">
      <c r="A7" s="6" t="s">
        <v>2</v>
      </c>
      <c r="C7" s="20"/>
      <c r="D7" s="8"/>
    </row>
    <row r="8" spans="1:14" ht="6" customHeight="1" x14ac:dyDescent="0.2">
      <c r="C8" s="8"/>
      <c r="D8" s="8"/>
    </row>
    <row r="9" spans="1:14" x14ac:dyDescent="0.2">
      <c r="A9" s="33" t="s">
        <v>36</v>
      </c>
      <c r="C9" s="20"/>
      <c r="D9" s="6" t="s">
        <v>11</v>
      </c>
      <c r="G9" s="22">
        <f>C9*H5</f>
        <v>0</v>
      </c>
      <c r="H9" s="22" t="s">
        <v>10</v>
      </c>
    </row>
    <row r="10" spans="1:14" ht="7" customHeight="1" x14ac:dyDescent="0.2"/>
    <row r="12" spans="1:14" s="2" customFormat="1" ht="23" customHeight="1" x14ac:dyDescent="0.2">
      <c r="A12" s="11" t="s">
        <v>52</v>
      </c>
      <c r="B12" s="11"/>
      <c r="C12" s="11"/>
      <c r="D12" s="11"/>
      <c r="E12" s="11"/>
      <c r="F12" s="11"/>
      <c r="G12" s="43" t="s">
        <v>13</v>
      </c>
      <c r="H12" s="11"/>
    </row>
    <row r="13" spans="1:14" ht="7" customHeight="1" x14ac:dyDescent="0.2"/>
    <row r="14" spans="1:14" x14ac:dyDescent="0.2">
      <c r="A14" s="9"/>
      <c r="C14" s="9"/>
      <c r="D14" s="4" t="s">
        <v>11</v>
      </c>
      <c r="E14" s="6">
        <f>C14*H5</f>
        <v>0</v>
      </c>
      <c r="F14" s="4" t="s">
        <v>19</v>
      </c>
      <c r="G14" s="6">
        <f>G9-E14</f>
        <v>0</v>
      </c>
      <c r="H14" s="4" t="s">
        <v>10</v>
      </c>
    </row>
    <row r="15" spans="1:14" x14ac:dyDescent="0.2">
      <c r="A15" s="9"/>
      <c r="C15" s="9"/>
      <c r="D15" s="4" t="s">
        <v>11</v>
      </c>
      <c r="E15" s="6">
        <f>C15*H5</f>
        <v>0</v>
      </c>
      <c r="F15" s="4" t="s">
        <v>19</v>
      </c>
      <c r="G15" s="6">
        <f>G14-E15</f>
        <v>0</v>
      </c>
      <c r="H15" s="4" t="s">
        <v>10</v>
      </c>
    </row>
    <row r="16" spans="1:14" x14ac:dyDescent="0.2">
      <c r="A16" s="9"/>
      <c r="C16" s="9"/>
      <c r="D16" s="4" t="s">
        <v>11</v>
      </c>
      <c r="E16" s="6">
        <f>C16*H5</f>
        <v>0</v>
      </c>
      <c r="F16" s="4" t="s">
        <v>19</v>
      </c>
      <c r="G16" s="6">
        <f t="shared" ref="G16:G25" si="0">G15-E16</f>
        <v>0</v>
      </c>
      <c r="H16" s="4" t="s">
        <v>10</v>
      </c>
    </row>
    <row r="17" spans="1:8" x14ac:dyDescent="0.2">
      <c r="A17" s="9"/>
      <c r="C17" s="9"/>
      <c r="D17" s="4" t="s">
        <v>11</v>
      </c>
      <c r="E17" s="6">
        <f t="shared" ref="E17:E18" si="1">C17*H6</f>
        <v>0</v>
      </c>
      <c r="F17" s="4" t="s">
        <v>19</v>
      </c>
      <c r="G17" s="6">
        <f t="shared" si="0"/>
        <v>0</v>
      </c>
      <c r="H17" s="4" t="s">
        <v>10</v>
      </c>
    </row>
    <row r="18" spans="1:8" x14ac:dyDescent="0.2">
      <c r="A18" s="9"/>
      <c r="C18" s="9"/>
      <c r="D18" s="4" t="s">
        <v>11</v>
      </c>
      <c r="E18" s="6">
        <f t="shared" si="1"/>
        <v>0</v>
      </c>
      <c r="F18" s="4" t="s">
        <v>19</v>
      </c>
      <c r="G18" s="6">
        <f t="shared" si="0"/>
        <v>0</v>
      </c>
      <c r="H18" s="4" t="s">
        <v>10</v>
      </c>
    </row>
    <row r="20" spans="1:8" s="2" customFormat="1" ht="23" customHeight="1" x14ac:dyDescent="0.2">
      <c r="A20" s="11" t="s">
        <v>53</v>
      </c>
      <c r="B20" s="11"/>
      <c r="C20" s="11"/>
      <c r="D20" s="11"/>
      <c r="E20" s="11"/>
      <c r="F20" s="11"/>
      <c r="G20" s="43" t="s">
        <v>13</v>
      </c>
      <c r="H20" s="11"/>
    </row>
    <row r="21" spans="1:8" ht="7" customHeight="1" x14ac:dyDescent="0.2"/>
    <row r="22" spans="1:8" x14ac:dyDescent="0.2">
      <c r="A22" s="9"/>
      <c r="C22" s="9"/>
      <c r="D22" s="4" t="s">
        <v>11</v>
      </c>
      <c r="E22" s="6">
        <f>C22*H5</f>
        <v>0</v>
      </c>
      <c r="F22" s="4" t="s">
        <v>19</v>
      </c>
      <c r="G22" s="6">
        <f>G18-E22</f>
        <v>0</v>
      </c>
      <c r="H22" s="4" t="s">
        <v>10</v>
      </c>
    </row>
    <row r="23" spans="1:8" x14ac:dyDescent="0.2">
      <c r="A23" s="9"/>
      <c r="C23" s="9"/>
      <c r="D23" s="4" t="s">
        <v>11</v>
      </c>
      <c r="E23" s="6">
        <f>C23*H5</f>
        <v>0</v>
      </c>
      <c r="F23" s="4" t="s">
        <v>19</v>
      </c>
      <c r="G23" s="6">
        <f>G22-E23</f>
        <v>0</v>
      </c>
      <c r="H23" s="4" t="s">
        <v>10</v>
      </c>
    </row>
    <row r="24" spans="1:8" x14ac:dyDescent="0.2">
      <c r="A24" s="9"/>
      <c r="C24" s="9"/>
      <c r="D24" s="4" t="s">
        <v>11</v>
      </c>
      <c r="E24" s="6">
        <f>C24*H5</f>
        <v>0</v>
      </c>
      <c r="F24" s="4" t="s">
        <v>19</v>
      </c>
      <c r="G24" s="6">
        <f t="shared" ref="G24" si="2">G23-E24</f>
        <v>0</v>
      </c>
      <c r="H24" s="4" t="s">
        <v>10</v>
      </c>
    </row>
    <row r="25" spans="1:8" x14ac:dyDescent="0.2">
      <c r="A25" s="9"/>
      <c r="C25" s="9"/>
      <c r="D25" s="4" t="s">
        <v>11</v>
      </c>
      <c r="E25" s="6">
        <f>C25*H5</f>
        <v>0</v>
      </c>
      <c r="F25" s="4" t="s">
        <v>19</v>
      </c>
      <c r="G25" s="6">
        <f t="shared" si="0"/>
        <v>0</v>
      </c>
      <c r="H25" s="4" t="s">
        <v>10</v>
      </c>
    </row>
    <row r="26" spans="1:8" x14ac:dyDescent="0.2">
      <c r="C26" s="10"/>
    </row>
    <row r="27" spans="1:8" s="2" customFormat="1" ht="23" customHeight="1" x14ac:dyDescent="0.2">
      <c r="A27" s="11" t="s">
        <v>3</v>
      </c>
      <c r="B27" s="11"/>
      <c r="C27" s="11"/>
      <c r="D27" s="11"/>
      <c r="E27" s="11"/>
      <c r="F27" s="11"/>
      <c r="G27" s="43" t="s">
        <v>13</v>
      </c>
      <c r="H27" s="11"/>
    </row>
    <row r="28" spans="1:8" ht="7" customHeight="1" x14ac:dyDescent="0.2"/>
    <row r="29" spans="1:8" x14ac:dyDescent="0.2">
      <c r="A29" s="9"/>
      <c r="C29" s="9"/>
      <c r="D29" s="4" t="s">
        <v>8</v>
      </c>
      <c r="E29" s="6">
        <f>C29*C5</f>
        <v>0</v>
      </c>
      <c r="F29" s="4" t="s">
        <v>19</v>
      </c>
      <c r="G29" s="6">
        <f>G25-E29</f>
        <v>0</v>
      </c>
      <c r="H29" s="4" t="s">
        <v>10</v>
      </c>
    </row>
    <row r="30" spans="1:8" x14ac:dyDescent="0.2">
      <c r="A30" s="9"/>
      <c r="C30" s="9"/>
      <c r="D30" s="4" t="s">
        <v>8</v>
      </c>
      <c r="E30" s="6">
        <f>C30*C5</f>
        <v>0</v>
      </c>
      <c r="F30" s="4" t="s">
        <v>19</v>
      </c>
      <c r="G30" s="6">
        <f>G29-E30</f>
        <v>0</v>
      </c>
      <c r="H30" s="4" t="s">
        <v>10</v>
      </c>
    </row>
    <row r="31" spans="1:8" x14ac:dyDescent="0.2">
      <c r="A31" s="9"/>
      <c r="C31" s="9"/>
      <c r="D31" s="4" t="s">
        <v>8</v>
      </c>
      <c r="E31" s="6">
        <f>C31*C5</f>
        <v>0</v>
      </c>
      <c r="F31" s="4" t="s">
        <v>19</v>
      </c>
      <c r="G31" s="6">
        <f t="shared" ref="G31:G38" si="3">G30-E31</f>
        <v>0</v>
      </c>
      <c r="H31" s="4" t="s">
        <v>10</v>
      </c>
    </row>
    <row r="32" spans="1:8" x14ac:dyDescent="0.2">
      <c r="A32" s="9"/>
      <c r="C32" s="9"/>
      <c r="D32" s="4" t="s">
        <v>8</v>
      </c>
      <c r="E32" s="6">
        <f>C32*C5</f>
        <v>0</v>
      </c>
      <c r="F32" s="4" t="s">
        <v>19</v>
      </c>
      <c r="G32" s="6">
        <f t="shared" si="3"/>
        <v>0</v>
      </c>
      <c r="H32" s="4" t="s">
        <v>10</v>
      </c>
    </row>
    <row r="33" spans="1:8" x14ac:dyDescent="0.2">
      <c r="A33" s="9"/>
      <c r="C33" s="9"/>
      <c r="D33" s="4" t="s">
        <v>8</v>
      </c>
      <c r="E33" s="6">
        <f>C33*C5</f>
        <v>0</v>
      </c>
      <c r="F33" s="4" t="s">
        <v>19</v>
      </c>
      <c r="G33" s="6">
        <f t="shared" si="3"/>
        <v>0</v>
      </c>
      <c r="H33" s="4" t="s">
        <v>10</v>
      </c>
    </row>
    <row r="34" spans="1:8" x14ac:dyDescent="0.2">
      <c r="A34" s="9"/>
      <c r="C34" s="9"/>
      <c r="D34" s="4" t="s">
        <v>8</v>
      </c>
      <c r="E34" s="6">
        <f>C34*C5</f>
        <v>0</v>
      </c>
      <c r="F34" s="4" t="s">
        <v>19</v>
      </c>
      <c r="G34" s="6">
        <f t="shared" si="3"/>
        <v>0</v>
      </c>
      <c r="H34" s="4" t="s">
        <v>10</v>
      </c>
    </row>
    <row r="35" spans="1:8" x14ac:dyDescent="0.2">
      <c r="A35" s="9"/>
      <c r="C35" s="9"/>
      <c r="D35" s="4" t="s">
        <v>8</v>
      </c>
      <c r="E35" s="6">
        <f>C35*C5</f>
        <v>0</v>
      </c>
      <c r="F35" s="4" t="s">
        <v>19</v>
      </c>
      <c r="G35" s="6">
        <f t="shared" si="3"/>
        <v>0</v>
      </c>
      <c r="H35" s="4" t="s">
        <v>10</v>
      </c>
    </row>
    <row r="36" spans="1:8" x14ac:dyDescent="0.2">
      <c r="A36" s="9"/>
      <c r="C36" s="9"/>
      <c r="D36" s="4" t="s">
        <v>8</v>
      </c>
      <c r="E36" s="6">
        <f>C36*C5</f>
        <v>0</v>
      </c>
      <c r="F36" s="4" t="s">
        <v>19</v>
      </c>
      <c r="G36" s="6">
        <f t="shared" si="3"/>
        <v>0</v>
      </c>
      <c r="H36" s="4" t="s">
        <v>10</v>
      </c>
    </row>
    <row r="37" spans="1:8" x14ac:dyDescent="0.2">
      <c r="A37" s="9"/>
      <c r="C37" s="9"/>
      <c r="D37" s="4" t="s">
        <v>8</v>
      </c>
      <c r="E37" s="6">
        <f>C37*C5</f>
        <v>0</v>
      </c>
      <c r="F37" s="4" t="s">
        <v>19</v>
      </c>
      <c r="G37" s="6">
        <f t="shared" si="3"/>
        <v>0</v>
      </c>
      <c r="H37" s="4" t="s">
        <v>10</v>
      </c>
    </row>
    <row r="38" spans="1:8" x14ac:dyDescent="0.2">
      <c r="A38" s="9"/>
      <c r="C38" s="9"/>
      <c r="D38" s="4" t="s">
        <v>8</v>
      </c>
      <c r="E38" s="6">
        <f>C38*C5</f>
        <v>0</v>
      </c>
      <c r="F38" s="4" t="s">
        <v>19</v>
      </c>
      <c r="G38" s="6">
        <f t="shared" si="3"/>
        <v>0</v>
      </c>
      <c r="H38" s="4" t="s">
        <v>10</v>
      </c>
    </row>
    <row r="40" spans="1:8" s="2" customFormat="1" ht="23" customHeight="1" x14ac:dyDescent="0.2">
      <c r="A40" s="11" t="s">
        <v>18</v>
      </c>
      <c r="B40" s="11"/>
      <c r="C40" s="11"/>
      <c r="D40" s="11"/>
      <c r="E40" s="11"/>
      <c r="F40" s="11"/>
      <c r="G40" s="43" t="s">
        <v>13</v>
      </c>
      <c r="H40" s="11"/>
    </row>
    <row r="41" spans="1:8" ht="7" customHeight="1" x14ac:dyDescent="0.2"/>
    <row r="42" spans="1:8" x14ac:dyDescent="0.2">
      <c r="A42" s="9"/>
      <c r="C42" s="9"/>
      <c r="D42" s="4" t="s">
        <v>9</v>
      </c>
      <c r="E42" s="6">
        <f>C42*C7*4</f>
        <v>0</v>
      </c>
      <c r="F42" s="4" t="s">
        <v>19</v>
      </c>
      <c r="G42" s="6">
        <f>G38-E42</f>
        <v>0</v>
      </c>
      <c r="H42" s="4" t="s">
        <v>10</v>
      </c>
    </row>
    <row r="43" spans="1:8" x14ac:dyDescent="0.2">
      <c r="A43" s="9"/>
      <c r="C43" s="9"/>
      <c r="D43" s="4" t="s">
        <v>9</v>
      </c>
      <c r="E43" s="6">
        <f>C43*C7*4</f>
        <v>0</v>
      </c>
      <c r="F43" s="4" t="s">
        <v>19</v>
      </c>
      <c r="G43" s="6">
        <f>G42-E43</f>
        <v>0</v>
      </c>
      <c r="H43" s="4" t="s">
        <v>10</v>
      </c>
    </row>
    <row r="44" spans="1:8" x14ac:dyDescent="0.2">
      <c r="A44" s="9"/>
      <c r="C44" s="9"/>
      <c r="D44" s="4" t="s">
        <v>9</v>
      </c>
      <c r="E44" s="6">
        <f>C44*C11*4</f>
        <v>0</v>
      </c>
      <c r="F44" s="4" t="s">
        <v>19</v>
      </c>
      <c r="G44" s="6">
        <f t="shared" ref="G44:G45" si="4">G43-E44</f>
        <v>0</v>
      </c>
      <c r="H44" s="4" t="s">
        <v>10</v>
      </c>
    </row>
    <row r="45" spans="1:8" x14ac:dyDescent="0.2">
      <c r="A45" s="9"/>
      <c r="C45" s="9"/>
      <c r="D45" s="4" t="s">
        <v>9</v>
      </c>
      <c r="E45" s="6">
        <f>C45*C12*4</f>
        <v>0</v>
      </c>
      <c r="F45" s="4" t="s">
        <v>19</v>
      </c>
      <c r="G45" s="6">
        <f t="shared" si="4"/>
        <v>0</v>
      </c>
      <c r="H45" s="4" t="s">
        <v>10</v>
      </c>
    </row>
    <row r="47" spans="1:8" s="8" customFormat="1" x14ac:dyDescent="0.2">
      <c r="A47" s="8" t="s">
        <v>13</v>
      </c>
      <c r="G47" s="22">
        <f>G45</f>
        <v>0</v>
      </c>
      <c r="H47" s="22" t="s">
        <v>12</v>
      </c>
    </row>
    <row r="48" spans="1:8" ht="8" customHeight="1" x14ac:dyDescent="0.2"/>
    <row r="49" spans="1:8" s="2" customFormat="1" ht="28" customHeight="1" x14ac:dyDescent="0.2">
      <c r="A49" s="12" t="s">
        <v>14</v>
      </c>
      <c r="B49" s="12"/>
      <c r="C49" s="12"/>
      <c r="D49" s="12"/>
      <c r="E49" s="12"/>
      <c r="F49" s="12"/>
      <c r="G49" s="13" t="e">
        <f>G47/H5</f>
        <v>#DIV/0!</v>
      </c>
      <c r="H49" s="12" t="s">
        <v>11</v>
      </c>
    </row>
    <row r="50" spans="1:8" ht="27" customHeight="1" x14ac:dyDescent="0.2">
      <c r="C50" s="7"/>
    </row>
    <row r="51" spans="1:8" s="2" customFormat="1" ht="23" customHeight="1" x14ac:dyDescent="0.2">
      <c r="A51" s="11" t="s">
        <v>15</v>
      </c>
      <c r="B51" s="11"/>
      <c r="C51" s="11"/>
      <c r="D51" s="11"/>
      <c r="E51" s="11"/>
      <c r="F51" s="11"/>
      <c r="G51" s="43" t="s">
        <v>13</v>
      </c>
      <c r="H51" s="11"/>
    </row>
    <row r="52" spans="1:8" ht="7" customHeight="1" x14ac:dyDescent="0.2"/>
    <row r="53" spans="1:8" x14ac:dyDescent="0.2">
      <c r="A53" s="9"/>
      <c r="C53" s="9"/>
      <c r="D53" s="4" t="s">
        <v>11</v>
      </c>
      <c r="G53" s="7" t="e">
        <f>G49-C53</f>
        <v>#DIV/0!</v>
      </c>
      <c r="H53" s="4" t="s">
        <v>11</v>
      </c>
    </row>
    <row r="54" spans="1:8" x14ac:dyDescent="0.2">
      <c r="A54" s="9"/>
      <c r="C54" s="9"/>
      <c r="D54" s="4" t="s">
        <v>11</v>
      </c>
      <c r="G54" s="7" t="e">
        <f t="shared" ref="G54:G64" si="5">G53-C54</f>
        <v>#DIV/0!</v>
      </c>
      <c r="H54" s="4" t="s">
        <v>11</v>
      </c>
    </row>
    <row r="55" spans="1:8" x14ac:dyDescent="0.2">
      <c r="A55" s="9"/>
      <c r="C55" s="9"/>
      <c r="D55" s="4" t="s">
        <v>11</v>
      </c>
      <c r="G55" s="7" t="e">
        <f t="shared" si="5"/>
        <v>#DIV/0!</v>
      </c>
      <c r="H55" s="4" t="s">
        <v>11</v>
      </c>
    </row>
    <row r="56" spans="1:8" x14ac:dyDescent="0.2">
      <c r="A56" s="9"/>
      <c r="C56" s="9"/>
      <c r="D56" s="4" t="s">
        <v>11</v>
      </c>
      <c r="G56" s="7" t="e">
        <f t="shared" si="5"/>
        <v>#DIV/0!</v>
      </c>
      <c r="H56" s="4" t="s">
        <v>11</v>
      </c>
    </row>
    <row r="57" spans="1:8" x14ac:dyDescent="0.2">
      <c r="A57" s="9"/>
      <c r="C57" s="9"/>
      <c r="D57" s="4" t="s">
        <v>11</v>
      </c>
      <c r="G57" s="7" t="e">
        <f t="shared" si="5"/>
        <v>#DIV/0!</v>
      </c>
      <c r="H57" s="4" t="s">
        <v>11</v>
      </c>
    </row>
    <row r="58" spans="1:8" x14ac:dyDescent="0.2">
      <c r="A58" s="9"/>
      <c r="C58" s="9"/>
      <c r="D58" s="4" t="s">
        <v>11</v>
      </c>
      <c r="G58" s="7" t="e">
        <f t="shared" si="5"/>
        <v>#DIV/0!</v>
      </c>
      <c r="H58" s="4" t="s">
        <v>11</v>
      </c>
    </row>
    <row r="59" spans="1:8" x14ac:dyDescent="0.2">
      <c r="A59" s="9"/>
      <c r="C59" s="9"/>
      <c r="D59" s="4" t="s">
        <v>11</v>
      </c>
      <c r="G59" s="7" t="e">
        <f t="shared" si="5"/>
        <v>#DIV/0!</v>
      </c>
      <c r="H59" s="4" t="s">
        <v>11</v>
      </c>
    </row>
    <row r="60" spans="1:8" x14ac:dyDescent="0.2">
      <c r="A60" s="9"/>
      <c r="C60" s="9"/>
      <c r="D60" s="4" t="s">
        <v>11</v>
      </c>
      <c r="G60" s="7" t="e">
        <f t="shared" si="5"/>
        <v>#DIV/0!</v>
      </c>
      <c r="H60" s="4" t="s">
        <v>11</v>
      </c>
    </row>
    <row r="61" spans="1:8" x14ac:dyDescent="0.2">
      <c r="A61" s="9"/>
      <c r="C61" s="9"/>
      <c r="D61" s="4" t="s">
        <v>11</v>
      </c>
      <c r="G61" s="7" t="e">
        <f t="shared" si="5"/>
        <v>#DIV/0!</v>
      </c>
      <c r="H61" s="4" t="s">
        <v>11</v>
      </c>
    </row>
    <row r="62" spans="1:8" x14ac:dyDescent="0.2">
      <c r="A62" s="9"/>
      <c r="C62" s="9"/>
      <c r="D62" s="4" t="s">
        <v>11</v>
      </c>
      <c r="G62" s="7" t="e">
        <f t="shared" si="5"/>
        <v>#DIV/0!</v>
      </c>
      <c r="H62" s="4" t="s">
        <v>11</v>
      </c>
    </row>
    <row r="63" spans="1:8" x14ac:dyDescent="0.2">
      <c r="A63" s="9"/>
      <c r="C63" s="9"/>
      <c r="D63" s="4" t="s">
        <v>11</v>
      </c>
      <c r="G63" s="7" t="e">
        <f t="shared" si="5"/>
        <v>#DIV/0!</v>
      </c>
      <c r="H63" s="4" t="s">
        <v>11</v>
      </c>
    </row>
    <row r="64" spans="1:8" x14ac:dyDescent="0.2">
      <c r="A64" s="9"/>
      <c r="C64" s="9"/>
      <c r="D64" s="4" t="s">
        <v>11</v>
      </c>
      <c r="G64" s="7" t="e">
        <f t="shared" si="5"/>
        <v>#DIV/0!</v>
      </c>
      <c r="H64" s="4" t="s">
        <v>11</v>
      </c>
    </row>
    <row r="67" spans="1:8" s="2" customFormat="1" ht="28" customHeight="1" x14ac:dyDescent="0.2">
      <c r="A67" s="16" t="s">
        <v>20</v>
      </c>
      <c r="B67" s="17"/>
      <c r="C67" s="17"/>
      <c r="D67" s="17"/>
      <c r="E67" s="17"/>
      <c r="F67" s="17"/>
      <c r="G67" s="19" t="e">
        <f>G64*H5</f>
        <v>#DIV/0!</v>
      </c>
      <c r="H67" s="18" t="s">
        <v>10</v>
      </c>
    </row>
    <row r="70" spans="1:8" x14ac:dyDescent="0.2">
      <c r="A70" s="4" t="s">
        <v>75</v>
      </c>
    </row>
  </sheetData>
  <sheetProtection selectLockedCells="1"/>
  <mergeCells count="1">
    <mergeCell ref="A1:H1"/>
  </mergeCells>
  <conditionalFormatting sqref="G67:H67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2B62-BF2D-9F4F-8E39-C54C132A709B}">
  <dimension ref="A1:J21"/>
  <sheetViews>
    <sheetView workbookViewId="0">
      <selection activeCell="H15" sqref="H15"/>
    </sheetView>
  </sheetViews>
  <sheetFormatPr baseColWidth="10" defaultRowHeight="16" x14ac:dyDescent="0.2"/>
  <cols>
    <col min="1" max="1" width="38" style="6" customWidth="1"/>
    <col min="2" max="2" width="2" style="6" customWidth="1"/>
    <col min="3" max="3" width="12.6640625" style="6" customWidth="1"/>
    <col min="4" max="4" width="59.33203125" style="6" customWidth="1"/>
    <col min="5" max="16384" width="10.83203125" style="6"/>
  </cols>
  <sheetData>
    <row r="1" spans="1:10" ht="36" customHeight="1" x14ac:dyDescent="0.2">
      <c r="A1" s="63" t="s">
        <v>39</v>
      </c>
      <c r="B1" s="63"/>
      <c r="C1" s="64"/>
      <c r="D1" s="64"/>
      <c r="E1" s="23"/>
      <c r="F1" s="23"/>
      <c r="G1" s="23"/>
      <c r="H1" s="23"/>
      <c r="I1" s="23"/>
      <c r="J1" s="23"/>
    </row>
    <row r="3" spans="1:10" x14ac:dyDescent="0.2">
      <c r="A3" s="6" t="s">
        <v>42</v>
      </c>
      <c r="C3" s="6" t="s">
        <v>23</v>
      </c>
    </row>
    <row r="4" spans="1:10" ht="6" customHeight="1" x14ac:dyDescent="0.2"/>
    <row r="5" spans="1:10" s="26" customFormat="1" ht="23" customHeight="1" x14ac:dyDescent="0.2">
      <c r="A5" s="45"/>
      <c r="B5" s="38"/>
      <c r="C5" s="45"/>
    </row>
    <row r="6" spans="1:10" ht="26" customHeight="1" x14ac:dyDescent="0.2">
      <c r="A6" s="6" t="s">
        <v>40</v>
      </c>
    </row>
    <row r="7" spans="1:10" ht="6" customHeight="1" x14ac:dyDescent="0.2">
      <c r="A7" s="8"/>
    </row>
    <row r="8" spans="1:10" s="26" customFormat="1" ht="23" customHeight="1" x14ac:dyDescent="0.2">
      <c r="A8" s="45"/>
      <c r="B8" s="39"/>
      <c r="C8" s="39"/>
    </row>
    <row r="10" spans="1:10" x14ac:dyDescent="0.2">
      <c r="A10" s="3"/>
    </row>
    <row r="11" spans="1:10" ht="69" customHeight="1" x14ac:dyDescent="0.2">
      <c r="A11" s="3" t="s">
        <v>61</v>
      </c>
      <c r="C11" s="74"/>
      <c r="D11" s="75"/>
    </row>
    <row r="12" spans="1:10" x14ac:dyDescent="0.2">
      <c r="G12" s="6" t="s">
        <v>62</v>
      </c>
    </row>
    <row r="13" spans="1:10" x14ac:dyDescent="0.2">
      <c r="C13" s="6" t="s">
        <v>45</v>
      </c>
      <c r="D13" s="6" t="s">
        <v>46</v>
      </c>
    </row>
    <row r="15" spans="1:10" s="40" customFormat="1" ht="73" customHeight="1" x14ac:dyDescent="0.2">
      <c r="A15" s="41" t="s">
        <v>41</v>
      </c>
      <c r="B15" s="41"/>
      <c r="C15" s="42"/>
      <c r="D15" s="42"/>
    </row>
    <row r="16" spans="1:10" s="40" customFormat="1" ht="73" customHeight="1" x14ac:dyDescent="0.2">
      <c r="A16" s="41" t="s">
        <v>43</v>
      </c>
      <c r="B16" s="41"/>
      <c r="C16" s="42"/>
      <c r="D16" s="42"/>
    </row>
    <row r="17" spans="1:4" s="40" customFormat="1" ht="73" customHeight="1" x14ac:dyDescent="0.2">
      <c r="A17" s="41" t="s">
        <v>5</v>
      </c>
      <c r="B17" s="41"/>
      <c r="C17" s="42"/>
      <c r="D17" s="42"/>
    </row>
    <row r="18" spans="1:4" s="40" customFormat="1" ht="73" customHeight="1" x14ac:dyDescent="0.2">
      <c r="A18" s="41" t="s">
        <v>44</v>
      </c>
      <c r="B18" s="41"/>
      <c r="C18" s="42"/>
      <c r="D18" s="42"/>
    </row>
    <row r="19" spans="1:4" s="40" customFormat="1" ht="73" customHeight="1" x14ac:dyDescent="0.2">
      <c r="A19" s="41" t="s">
        <v>47</v>
      </c>
      <c r="B19" s="41"/>
      <c r="C19" s="42"/>
      <c r="D19" s="42"/>
    </row>
    <row r="21" spans="1:4" ht="69" customHeight="1" x14ac:dyDescent="0.2">
      <c r="A21" s="3" t="s">
        <v>51</v>
      </c>
      <c r="C21" s="74"/>
      <c r="D21" s="75"/>
    </row>
  </sheetData>
  <mergeCells count="3">
    <mergeCell ref="C11:D11"/>
    <mergeCell ref="C21:D21"/>
    <mergeCell ref="A1:D1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Liste Kinder mit erhöhtem BB</vt:lpstr>
      <vt:lpstr>Planung Beispiel zum Abändern</vt:lpstr>
      <vt:lpstr>Planung leere Vorlage</vt:lpstr>
      <vt:lpstr>Dokumentation Förderung 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Luca Hagmann</cp:lastModifiedBy>
  <dcterms:created xsi:type="dcterms:W3CDTF">2023-06-29T18:59:43Z</dcterms:created>
  <dcterms:modified xsi:type="dcterms:W3CDTF">2024-06-17T19:18:17Z</dcterms:modified>
</cp:coreProperties>
</file>